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20798583-19A8-4C2A-9BD9-70F4DB53CFBE}" xr6:coauthVersionLast="47" xr6:coauthVersionMax="47" xr10:uidLastSave="{00000000-0000-0000-0000-000000000000}"/>
  <bookViews>
    <workbookView xWindow="-108" yWindow="-108" windowWidth="23256" windowHeight="12576" activeTab="1" xr2:uid="{00000000-000D-0000-FFFF-FFFF00000000}"/>
  </bookViews>
  <sheets>
    <sheet name="Intestazione" sheetId="57" r:id="rId1"/>
    <sheet name="REA" sheetId="59" r:id="rId2"/>
    <sheet name="Guida di valutazione" sheetId="58" r:id="rId3"/>
  </sheets>
  <externalReferences>
    <externalReference r:id="rId4"/>
  </externalReferences>
  <definedNames>
    <definedName name="_xlnm._FilterDatabase" localSheetId="1" hidden="1">REA!$A$3:$AU$67</definedName>
    <definedName name="_Hlk97901423" localSheetId="0">Intestazione!#REF!</definedName>
    <definedName name="a" localSheetId="2">#REF!</definedName>
    <definedName name="a" localSheetId="0">#REF!</definedName>
    <definedName name="a">#REF!</definedName>
    <definedName name="abx">[1]Tabelle!$K$14:$K$17</definedName>
    <definedName name="complessità_processo" localSheetId="2">#REF!</definedName>
    <definedName name="complessità_processo" localSheetId="0">#REF!</definedName>
    <definedName name="complessità_processo">#REF!</definedName>
    <definedName name="controlli" localSheetId="2">#REF!</definedName>
    <definedName name="controlli" localSheetId="0">#REF!</definedName>
    <definedName name="controlli">#REF!</definedName>
    <definedName name="discrezionalità" localSheetId="2">#REF!</definedName>
    <definedName name="discrezionalità" localSheetId="0">#REF!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 localSheetId="2">#REF!</definedName>
    <definedName name="indice_complessita" localSheetId="0">#REF!</definedName>
    <definedName name="indice_complessita">#REF!</definedName>
    <definedName name="indice_controlli" localSheetId="2">#REF!</definedName>
    <definedName name="indice_controlli" localSheetId="0">#REF!</definedName>
    <definedName name="indice_controlli">#REF!</definedName>
    <definedName name="indice_discrezionalita" localSheetId="2">#REF!</definedName>
    <definedName name="indice_discrezionalita" localSheetId="0">#REF!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 localSheetId="2">#REF!</definedName>
    <definedName name="rilevanza_esterna" localSheetId="0">#REF!</definedName>
    <definedName name="rilevanza_esterna">#REF!</definedName>
    <definedName name="si" localSheetId="2">#REF!</definedName>
    <definedName name="si" localSheetId="0">#REF!</definedName>
    <definedName name="si">#REF!</definedName>
    <definedName name="valore_economico" localSheetId="2">#REF!</definedName>
    <definedName name="valore_economico" localSheetId="0">#REF!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C67" i="59" l="1"/>
  <c r="V67" i="59"/>
  <c r="S67" i="59"/>
  <c r="AC66" i="59"/>
  <c r="V66" i="59"/>
  <c r="S66" i="59"/>
  <c r="AC65" i="59"/>
  <c r="V65" i="59"/>
  <c r="S65" i="59"/>
  <c r="W65" i="59" s="1"/>
  <c r="AC64" i="59"/>
  <c r="V64" i="59"/>
  <c r="S64" i="59"/>
  <c r="AC63" i="59"/>
  <c r="V63" i="59"/>
  <c r="S63" i="59"/>
  <c r="AC62" i="59"/>
  <c r="V62" i="59"/>
  <c r="S62" i="59"/>
  <c r="AC61" i="59"/>
  <c r="V61" i="59"/>
  <c r="S61" i="59"/>
  <c r="AC60" i="59"/>
  <c r="V60" i="59"/>
  <c r="S60" i="59"/>
  <c r="AC59" i="59"/>
  <c r="V59" i="59"/>
  <c r="S59" i="59"/>
  <c r="AC58" i="59"/>
  <c r="V58" i="59"/>
  <c r="S58" i="59"/>
  <c r="AC57" i="59"/>
  <c r="V57" i="59"/>
  <c r="S57" i="59"/>
  <c r="W57" i="59" s="1"/>
  <c r="AC56" i="59"/>
  <c r="V56" i="59"/>
  <c r="S56" i="59"/>
  <c r="AC55" i="59"/>
  <c r="V55" i="59"/>
  <c r="S55" i="59"/>
  <c r="AC54" i="59"/>
  <c r="V54" i="59"/>
  <c r="S54" i="59"/>
  <c r="AC53" i="59"/>
  <c r="V53" i="59"/>
  <c r="S53" i="59"/>
  <c r="AC52" i="59"/>
  <c r="V52" i="59"/>
  <c r="S52" i="59"/>
  <c r="AC51" i="59"/>
  <c r="V51" i="59"/>
  <c r="S51" i="59"/>
  <c r="AC50" i="59"/>
  <c r="V50" i="59"/>
  <c r="S50" i="59"/>
  <c r="AC49" i="59"/>
  <c r="V49" i="59"/>
  <c r="S49" i="59"/>
  <c r="W49" i="59" s="1"/>
  <c r="AC48" i="59"/>
  <c r="V48" i="59"/>
  <c r="S48" i="59"/>
  <c r="AC47" i="59"/>
  <c r="V47" i="59"/>
  <c r="S47" i="59"/>
  <c r="AC46" i="59"/>
  <c r="V46" i="59"/>
  <c r="S46" i="59"/>
  <c r="AC45" i="59"/>
  <c r="V45" i="59"/>
  <c r="S45" i="59"/>
  <c r="W45" i="59" s="1"/>
  <c r="AC44" i="59"/>
  <c r="V44" i="59"/>
  <c r="S44" i="59"/>
  <c r="AC43" i="59"/>
  <c r="V43" i="59"/>
  <c r="S43" i="59"/>
  <c r="AC42" i="59"/>
  <c r="V42" i="59"/>
  <c r="S42" i="59"/>
  <c r="AC41" i="59"/>
  <c r="V41" i="59"/>
  <c r="S41" i="59"/>
  <c r="AC40" i="59"/>
  <c r="V40" i="59"/>
  <c r="S40" i="59"/>
  <c r="AC39" i="59"/>
  <c r="V39" i="59"/>
  <c r="S39" i="59"/>
  <c r="AC38" i="59"/>
  <c r="V38" i="59"/>
  <c r="S38" i="59"/>
  <c r="AC37" i="59"/>
  <c r="V37" i="59"/>
  <c r="S37" i="59"/>
  <c r="AC36" i="59"/>
  <c r="V36" i="59"/>
  <c r="S36" i="59"/>
  <c r="W36" i="59" s="1"/>
  <c r="AC35" i="59"/>
  <c r="V35" i="59"/>
  <c r="S35" i="59"/>
  <c r="AC34" i="59"/>
  <c r="V34" i="59"/>
  <c r="S34" i="59"/>
  <c r="AC33" i="59"/>
  <c r="V33" i="59"/>
  <c r="S33" i="59"/>
  <c r="AC32" i="59"/>
  <c r="V32" i="59"/>
  <c r="S32" i="59"/>
  <c r="AC31" i="59"/>
  <c r="V31" i="59"/>
  <c r="S31" i="59"/>
  <c r="AC30" i="59"/>
  <c r="V30" i="59"/>
  <c r="S30" i="59"/>
  <c r="AC29" i="59"/>
  <c r="V29" i="59"/>
  <c r="S29" i="59"/>
  <c r="AC28" i="59"/>
  <c r="V28" i="59"/>
  <c r="S28" i="59"/>
  <c r="W28" i="59" s="1"/>
  <c r="AC27" i="59"/>
  <c r="V27" i="59"/>
  <c r="S27" i="59"/>
  <c r="AC26" i="59"/>
  <c r="V26" i="59"/>
  <c r="S26" i="59"/>
  <c r="AC25" i="59"/>
  <c r="V25" i="59"/>
  <c r="S25" i="59"/>
  <c r="AC24" i="59"/>
  <c r="V24" i="59"/>
  <c r="S24" i="59"/>
  <c r="AC23" i="59"/>
  <c r="V23" i="59"/>
  <c r="S23" i="59"/>
  <c r="AC22" i="59"/>
  <c r="V22" i="59"/>
  <c r="S22" i="59"/>
  <c r="AC21" i="59"/>
  <c r="V21" i="59"/>
  <c r="S21" i="59"/>
  <c r="W21" i="59" s="1"/>
  <c r="AC20" i="59"/>
  <c r="V20" i="59"/>
  <c r="S20" i="59"/>
  <c r="W20" i="59" s="1"/>
  <c r="AC19" i="59"/>
  <c r="V19" i="59"/>
  <c r="S19" i="59"/>
  <c r="AC18" i="59"/>
  <c r="V18" i="59"/>
  <c r="S18" i="59"/>
  <c r="AC17" i="59"/>
  <c r="V17" i="59"/>
  <c r="S17" i="59"/>
  <c r="W17" i="59" s="1"/>
  <c r="X17" i="59" s="1"/>
  <c r="AC16" i="59"/>
  <c r="V16" i="59"/>
  <c r="S16" i="59"/>
  <c r="AC15" i="59"/>
  <c r="V15" i="59"/>
  <c r="S15" i="59"/>
  <c r="AC14" i="59"/>
  <c r="V14" i="59"/>
  <c r="S14" i="59"/>
  <c r="AC13" i="59"/>
  <c r="V13" i="59"/>
  <c r="S13" i="59"/>
  <c r="AC12" i="59"/>
  <c r="V12" i="59"/>
  <c r="S12" i="59"/>
  <c r="W12" i="59" s="1"/>
  <c r="AC11" i="59"/>
  <c r="V11" i="59"/>
  <c r="S11" i="59"/>
  <c r="AC10" i="59"/>
  <c r="V10" i="59"/>
  <c r="S10" i="59"/>
  <c r="AC9" i="59"/>
  <c r="V9" i="59"/>
  <c r="S9" i="59"/>
  <c r="W9" i="59" s="1"/>
  <c r="X9" i="59" s="1"/>
  <c r="AC8" i="59"/>
  <c r="V8" i="59"/>
  <c r="S8" i="59"/>
  <c r="AC7" i="59"/>
  <c r="V7" i="59"/>
  <c r="S7" i="59"/>
  <c r="AC6" i="59"/>
  <c r="V6" i="59"/>
  <c r="W6" i="59" s="1"/>
  <c r="S6" i="59"/>
  <c r="AC5" i="59"/>
  <c r="V5" i="59"/>
  <c r="S5" i="59"/>
  <c r="AC4" i="59"/>
  <c r="V4" i="59"/>
  <c r="S4" i="59"/>
  <c r="W4" i="59" s="1"/>
  <c r="W7" i="59" l="1"/>
  <c r="AD7" i="59" s="1"/>
  <c r="AE7" i="59" s="1"/>
  <c r="W31" i="59"/>
  <c r="W32" i="59"/>
  <c r="X32" i="59" s="1"/>
  <c r="W40" i="59"/>
  <c r="X40" i="59" s="1"/>
  <c r="W48" i="59"/>
  <c r="X48" i="59" s="1"/>
  <c r="W56" i="59"/>
  <c r="X56" i="59" s="1"/>
  <c r="W64" i="59"/>
  <c r="X64" i="59" s="1"/>
  <c r="W10" i="59"/>
  <c r="X10" i="59" s="1"/>
  <c r="W15" i="59"/>
  <c r="AD15" i="59" s="1"/>
  <c r="AE15" i="59" s="1"/>
  <c r="W23" i="59"/>
  <c r="AD23" i="59" s="1"/>
  <c r="AE23" i="59" s="1"/>
  <c r="W26" i="59"/>
  <c r="X26" i="59" s="1"/>
  <c r="W42" i="59"/>
  <c r="X42" i="59" s="1"/>
  <c r="W50" i="59"/>
  <c r="X50" i="59" s="1"/>
  <c r="W58" i="59"/>
  <c r="X58" i="59" s="1"/>
  <c r="W66" i="59"/>
  <c r="X66" i="59" s="1"/>
  <c r="W24" i="59"/>
  <c r="X24" i="59" s="1"/>
  <c r="W27" i="59"/>
  <c r="AD27" i="59" s="1"/>
  <c r="AE27" i="59" s="1"/>
  <c r="W8" i="59"/>
  <c r="X8" i="59" s="1"/>
  <c r="W16" i="59"/>
  <c r="X16" i="59" s="1"/>
  <c r="W19" i="59"/>
  <c r="X19" i="59" s="1"/>
  <c r="W29" i="59"/>
  <c r="X29" i="59" s="1"/>
  <c r="W39" i="59"/>
  <c r="X39" i="59" s="1"/>
  <c r="W47" i="59"/>
  <c r="X47" i="59" s="1"/>
  <c r="W55" i="59"/>
  <c r="X55" i="59" s="1"/>
  <c r="W63" i="59"/>
  <c r="AD63" i="59" s="1"/>
  <c r="AE63" i="59" s="1"/>
  <c r="W22" i="59"/>
  <c r="X22" i="59" s="1"/>
  <c r="W30" i="59"/>
  <c r="AD30" i="59" s="1"/>
  <c r="AE30" i="59" s="1"/>
  <c r="W35" i="59"/>
  <c r="X35" i="59" s="1"/>
  <c r="W43" i="59"/>
  <c r="X43" i="59" s="1"/>
  <c r="W51" i="59"/>
  <c r="AD51" i="59" s="1"/>
  <c r="AE51" i="59" s="1"/>
  <c r="W59" i="59"/>
  <c r="X59" i="59" s="1"/>
  <c r="AD56" i="59"/>
  <c r="AE56" i="59" s="1"/>
  <c r="AD17" i="59"/>
  <c r="AE17" i="59" s="1"/>
  <c r="W34" i="59"/>
  <c r="X34" i="59" s="1"/>
  <c r="W41" i="59"/>
  <c r="X41" i="59" s="1"/>
  <c r="W46" i="59"/>
  <c r="X46" i="59" s="1"/>
  <c r="W53" i="59"/>
  <c r="AD53" i="59" s="1"/>
  <c r="AE53" i="59" s="1"/>
  <c r="W62" i="59"/>
  <c r="AD62" i="59" s="1"/>
  <c r="AE62" i="59" s="1"/>
  <c r="AD40" i="59"/>
  <c r="AE40" i="59" s="1"/>
  <c r="W11" i="59"/>
  <c r="X11" i="59" s="1"/>
  <c r="W18" i="59"/>
  <c r="X18" i="59" s="1"/>
  <c r="W25" i="59"/>
  <c r="AD25" i="59" s="1"/>
  <c r="AE25" i="59" s="1"/>
  <c r="W37" i="59"/>
  <c r="X37" i="59" s="1"/>
  <c r="W44" i="59"/>
  <c r="AD44" i="59" s="1"/>
  <c r="AE44" i="59" s="1"/>
  <c r="W60" i="59"/>
  <c r="X60" i="59" s="1"/>
  <c r="W67" i="59"/>
  <c r="AD67" i="59" s="1"/>
  <c r="AE67" i="59" s="1"/>
  <c r="AD64" i="59"/>
  <c r="AE64" i="59" s="1"/>
  <c r="W14" i="59"/>
  <c r="X14" i="59" s="1"/>
  <c r="W54" i="59"/>
  <c r="AD54" i="59" s="1"/>
  <c r="AE54" i="59" s="1"/>
  <c r="W61" i="59"/>
  <c r="X61" i="59" s="1"/>
  <c r="AD9" i="59"/>
  <c r="AE9" i="59" s="1"/>
  <c r="W33" i="59"/>
  <c r="X33" i="59" s="1"/>
  <c r="W38" i="59"/>
  <c r="X38" i="59" s="1"/>
  <c r="W52" i="59"/>
  <c r="X52" i="59" s="1"/>
  <c r="AD14" i="59"/>
  <c r="AE14" i="59" s="1"/>
  <c r="AD6" i="59"/>
  <c r="AE6" i="59" s="1"/>
  <c r="X6" i="59"/>
  <c r="AD52" i="59"/>
  <c r="AE52" i="59" s="1"/>
  <c r="X63" i="59"/>
  <c r="AD28" i="59"/>
  <c r="AE28" i="59" s="1"/>
  <c r="X28" i="59"/>
  <c r="AD37" i="59"/>
  <c r="AE37" i="59" s="1"/>
  <c r="AD59" i="59"/>
  <c r="AE59" i="59" s="1"/>
  <c r="AD57" i="59"/>
  <c r="AE57" i="59" s="1"/>
  <c r="X57" i="59"/>
  <c r="AD4" i="59"/>
  <c r="AE4" i="59" s="1"/>
  <c r="X4" i="59"/>
  <c r="AD22" i="59"/>
  <c r="AE22" i="59" s="1"/>
  <c r="AD29" i="59"/>
  <c r="AE29" i="59" s="1"/>
  <c r="AD31" i="59"/>
  <c r="AE31" i="59" s="1"/>
  <c r="X31" i="59"/>
  <c r="X27" i="59"/>
  <c r="X49" i="59"/>
  <c r="AD49" i="59"/>
  <c r="AE49" i="59" s="1"/>
  <c r="AD60" i="59"/>
  <c r="AE60" i="59" s="1"/>
  <c r="AD66" i="59"/>
  <c r="AE66" i="59" s="1"/>
  <c r="X53" i="59"/>
  <c r="AD55" i="59"/>
  <c r="AE55" i="59" s="1"/>
  <c r="W5" i="59"/>
  <c r="AD10" i="59"/>
  <c r="AE10" i="59" s="1"/>
  <c r="AD36" i="59"/>
  <c r="AE36" i="59" s="1"/>
  <c r="X36" i="59"/>
  <c r="AD42" i="59"/>
  <c r="AE42" i="59" s="1"/>
  <c r="X45" i="59"/>
  <c r="AD45" i="59"/>
  <c r="AE45" i="59" s="1"/>
  <c r="AD47" i="59"/>
  <c r="AE47" i="59" s="1"/>
  <c r="X67" i="59"/>
  <c r="AD12" i="59"/>
  <c r="AE12" i="59" s="1"/>
  <c r="X12" i="59"/>
  <c r="AD20" i="59"/>
  <c r="AE20" i="59" s="1"/>
  <c r="X20" i="59"/>
  <c r="W13" i="59"/>
  <c r="X21" i="59"/>
  <c r="AD21" i="59"/>
  <c r="AE21" i="59" s="1"/>
  <c r="X23" i="59"/>
  <c r="X65" i="59"/>
  <c r="AD65" i="59"/>
  <c r="AE65" i="59" s="1"/>
  <c r="X51" i="59" l="1"/>
  <c r="AD48" i="59"/>
  <c r="AE48" i="59" s="1"/>
  <c r="AD26" i="59"/>
  <c r="AE26" i="59" s="1"/>
  <c r="X62" i="59"/>
  <c r="AD35" i="59"/>
  <c r="AE35" i="59" s="1"/>
  <c r="AD39" i="59"/>
  <c r="AE39" i="59" s="1"/>
  <c r="AD32" i="59"/>
  <c r="AE32" i="59" s="1"/>
  <c r="X25" i="59"/>
  <c r="X7" i="59"/>
  <c r="AD33" i="59"/>
  <c r="AE33" i="59" s="1"/>
  <c r="AD46" i="59"/>
  <c r="AE46" i="59" s="1"/>
  <c r="X44" i="59"/>
  <c r="X15" i="59"/>
  <c r="AD50" i="59"/>
  <c r="AE50" i="59" s="1"/>
  <c r="AD58" i="59"/>
  <c r="AE58" i="59" s="1"/>
  <c r="AD43" i="59"/>
  <c r="AE43" i="59" s="1"/>
  <c r="X30" i="59"/>
  <c r="AD24" i="59"/>
  <c r="AE24" i="59" s="1"/>
  <c r="AD61" i="59"/>
  <c r="AE61" i="59" s="1"/>
  <c r="AD16" i="59"/>
  <c r="AE16" i="59" s="1"/>
  <c r="AD38" i="59"/>
  <c r="AE38" i="59" s="1"/>
  <c r="AD34" i="59"/>
  <c r="AE34" i="59" s="1"/>
  <c r="AD41" i="59"/>
  <c r="AE41" i="59" s="1"/>
  <c r="AD8" i="59"/>
  <c r="AE8" i="59" s="1"/>
  <c r="X54" i="59"/>
  <c r="AD18" i="59"/>
  <c r="AE18" i="59" s="1"/>
  <c r="AD19" i="59"/>
  <c r="AE19" i="59" s="1"/>
  <c r="AD11" i="59"/>
  <c r="AE11" i="59" s="1"/>
  <c r="AD5" i="59"/>
  <c r="AE5" i="59" s="1"/>
  <c r="X5" i="59"/>
  <c r="X13" i="59"/>
  <c r="AD13" i="59"/>
  <c r="AE13" i="59" s="1"/>
  <c r="A9" i="58" l="1"/>
  <c r="D6" i="58"/>
</calcChain>
</file>

<file path=xl/sharedStrings.xml><?xml version="1.0" encoding="utf-8"?>
<sst xmlns="http://schemas.openxmlformats.org/spreadsheetml/2006/main" count="1992" uniqueCount="457">
  <si>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</si>
  <si>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</si>
  <si>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</si>
  <si>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</si>
  <si>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</si>
  <si>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</si>
  <si>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</si>
  <si>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</si>
  <si>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</si>
  <si>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</si>
  <si>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</si>
  <si>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</si>
  <si>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</si>
  <si>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</si>
  <si>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</si>
  <si>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</si>
  <si>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</si>
  <si>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</si>
  <si>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</si>
  <si>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</si>
  <si>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</si>
  <si>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</si>
  <si>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</si>
  <si>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</si>
  <si>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</si>
  <si>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</si>
  <si>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Luoghi e settori poco rischiosi</t>
  </si>
  <si>
    <t>Luoghi e settori mediamente rischiosi</t>
  </si>
  <si>
    <t>Luoghi e settori altamente rischiosi</t>
  </si>
  <si>
    <t>VALUTAZIONE PRESIDI</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</si>
  <si>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</si>
  <si>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</si>
  <si>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</si>
  <si>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</si>
  <si>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</si>
  <si>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</si>
  <si>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</si>
  <si>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</si>
  <si>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</si>
  <si>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</si>
  <si>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PESI AI FATTORI DI PROBABILITA'</t>
  </si>
  <si>
    <t>PROBABILITA'</t>
  </si>
  <si>
    <t>PUNTI</t>
  </si>
  <si>
    <t>Incidenza economica dell'attività</t>
  </si>
  <si>
    <t>PROBABILITA' X IMPATTO</t>
  </si>
  <si>
    <t>Presenza della componente di controllo</t>
  </si>
  <si>
    <t>Punteggio</t>
  </si>
  <si>
    <t>0-10</t>
  </si>
  <si>
    <t>Punteggio rischio residuale (0-25)</t>
  </si>
  <si>
    <t>Rating</t>
  </si>
  <si>
    <t>0≤ x ≤2</t>
  </si>
  <si>
    <t>R</t>
  </si>
  <si>
    <t>Remoto</t>
  </si>
  <si>
    <t>B</t>
  </si>
  <si>
    <t>Basso</t>
  </si>
  <si>
    <t>M</t>
  </si>
  <si>
    <t>Medio</t>
  </si>
  <si>
    <t>A</t>
  </si>
  <si>
    <t>Alto</t>
  </si>
  <si>
    <t>Gestione finanziaria</t>
  </si>
  <si>
    <t>Programmazione acquisti</t>
  </si>
  <si>
    <t>Gestione della cassa economale</t>
  </si>
  <si>
    <t>Nomina RUP</t>
  </si>
  <si>
    <t>Gestione subappalto</t>
  </si>
  <si>
    <t>Nomina commissione esaminatrice</t>
  </si>
  <si>
    <t>Gestione conflitto di interessi</t>
  </si>
  <si>
    <t>Nomina DEC/DEL</t>
  </si>
  <si>
    <t xml:space="preserve">IMPATTO </t>
  </si>
  <si>
    <t>PESI AI FATTORI DI IMPATTO</t>
  </si>
  <si>
    <t xml:space="preserve">Disfunzionalità organizzative/gestionali </t>
  </si>
  <si>
    <t xml:space="preserve">Danno reputazionale </t>
  </si>
  <si>
    <t>TOTALE</t>
  </si>
  <si>
    <t>Nessun danno</t>
  </si>
  <si>
    <t>Danno limitato alla singola attività. Importanza modesta/breve durata</t>
  </si>
  <si>
    <t>Danno che si estende all’intero macro-processo/entità considerevole/breve o media durata</t>
  </si>
  <si>
    <t>Danno che si estende anche ad altri macro-processi/entità elevata/durata media</t>
  </si>
  <si>
    <t>Danno che riguarda l’intera azienda/entità eccezionale/durata lunga</t>
  </si>
  <si>
    <t>Danno reputazionale non particolarmente significativo e notizia dell’evento diffusa solo tra pochi operatori economici</t>
  </si>
  <si>
    <t>Danno reputazionale significativo e notizia dell’evento diffusa solo tra pochi operatori economici/non particolarmente significativo ma notizia dell’evento diffusa su tutto il territorio di riferimento</t>
  </si>
  <si>
    <t>Danno reputazione significativo e notizia dell’evento diffusa nel territorio di riferimento</t>
  </si>
  <si>
    <t>Danno reputazionale in grado di minare irreparabilmente l’immagine aziendale verso gli stakeholders e il territorio di riferimento</t>
  </si>
  <si>
    <t>231 (SI/NO)</t>
  </si>
  <si>
    <t>190 (SI/NO)</t>
  </si>
  <si>
    <t xml:space="preserve">Disfunzionalità organizzative e gestionali </t>
  </si>
  <si>
    <t>Gestione elenco fornitori</t>
  </si>
  <si>
    <t>Azioni da attuare</t>
  </si>
  <si>
    <t>Tempistica di attuazione</t>
  </si>
  <si>
    <t>Descrizione obiettivo</t>
  </si>
  <si>
    <t>Tempistica di monitoraggio</t>
  </si>
  <si>
    <t>RIDUZIONE VALORE PRESIDI</t>
  </si>
  <si>
    <t>Rating rischio nella versione precedente del risk assessment</t>
  </si>
  <si>
    <t>Presenza di NC maggiori</t>
  </si>
  <si>
    <t>Presenza di NC minori</t>
  </si>
  <si>
    <t>Presenza di raccomandazioni</t>
  </si>
  <si>
    <t>Presenza di segnalazioni ritenute fondate</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</si>
  <si>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</si>
  <si>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</si>
  <si>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</si>
  <si>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</si>
  <si>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</si>
  <si>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</si>
  <si>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</si>
  <si>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</si>
  <si>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</si>
  <si>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</si>
  <si>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</si>
  <si>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</si>
  <si>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</si>
  <si>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</si>
  <si>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</si>
  <si>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</si>
  <si>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</si>
  <si>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</si>
  <si>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</si>
  <si>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</si>
  <si>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La controparte rappresenta un socio in affari?
(SI/NO)</t>
  </si>
  <si>
    <t>Indicatore di monitoraggio</t>
  </si>
  <si>
    <t>Nomina Commissione di gara</t>
  </si>
  <si>
    <t>Contrattazione con la PA</t>
  </si>
  <si>
    <t xml:space="preserve">Reclutamento tramite società esterne di selezione del personale </t>
  </si>
  <si>
    <t>Erogazione di sponsorizzazioni, contributi ed erogazioni liberali</t>
  </si>
  <si>
    <t>NO</t>
  </si>
  <si>
    <t>Personale</t>
  </si>
  <si>
    <t>SI</t>
  </si>
  <si>
    <t>Assemblea dei soci</t>
  </si>
  <si>
    <t>Candidati per la nomina</t>
  </si>
  <si>
    <t>Società esterna di selezione del personale</t>
  </si>
  <si>
    <t>Agenzia per il lavoro</t>
  </si>
  <si>
    <t>Candidati</t>
  </si>
  <si>
    <t>Professionisti esterni</t>
  </si>
  <si>
    <t xml:space="preserve">SI </t>
  </si>
  <si>
    <t>SI (in alcuni casi)</t>
  </si>
  <si>
    <t>Operatori economici</t>
  </si>
  <si>
    <t>Istituto finanziario</t>
  </si>
  <si>
    <t>Agenzia delle Entrate, ARERA, Corte dei Conti, Guardia di Finanza, Ragioneria Generale dello Stato, ARPA, USL, Provincia, NOE, Vigili del Fuoco, Ispettorato del Lavoro, ecc… (ognuno per le attività di propria competenza)</t>
  </si>
  <si>
    <t>Comuni, Provincia, SUAP, ecc… (ognuno per le attività di propria competenza)</t>
  </si>
  <si>
    <t xml:space="preserve">UE, Stato, Regione, Ato, ecc… </t>
  </si>
  <si>
    <t>Sottoscrizione contratto</t>
  </si>
  <si>
    <t>DEC</t>
  </si>
  <si>
    <t>Responsabile dell'area soggetto a verifica</t>
  </si>
  <si>
    <t>Assenza di soci in affari</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</si>
  <si>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</si>
  <si>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</si>
  <si>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</si>
  <si>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</si>
  <si>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</si>
  <si>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</si>
  <si>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</si>
  <si>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</si>
  <si>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</si>
  <si>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</si>
  <si>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</si>
  <si>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</si>
  <si>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</si>
  <si>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</si>
  <si>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</si>
  <si>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</si>
  <si>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</si>
  <si>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</si>
  <si>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</si>
  <si>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</si>
  <si>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</si>
  <si>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</si>
  <si>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</si>
  <si>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Entro il 31/03/2023</t>
  </si>
  <si>
    <t>Stakeholder</t>
  </si>
  <si>
    <t>/</t>
  </si>
  <si>
    <t>GRUPPO RETIAMBIENTE</t>
  </si>
  <si>
    <t>…..</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</si>
  <si>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</si>
  <si>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</si>
  <si>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</si>
  <si>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</si>
  <si>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</si>
  <si>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</si>
  <si>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</si>
  <si>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</si>
  <si>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</si>
  <si>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</si>
  <si>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Agevolazione indebita di un utente accettando rifiuti non adeguati rispetto alla regolamentazione</t>
  </si>
  <si>
    <t>Realizzazione dei servizi di Igiene Ambientale</t>
  </si>
  <si>
    <t>Si (in alcuni casi)</t>
  </si>
  <si>
    <t>Clienti</t>
  </si>
  <si>
    <t>Verifica incassi</t>
  </si>
  <si>
    <t>Gestione contabilità</t>
  </si>
  <si>
    <t>Gestione fatturazione attiva a RetiAmbiente</t>
  </si>
  <si>
    <t>Capogruppo</t>
  </si>
  <si>
    <t>Progettazione servizi</t>
  </si>
  <si>
    <t>Mobilità infragruppo e selezione interna di personale</t>
  </si>
  <si>
    <t>Valutazione individuale del personale</t>
  </si>
  <si>
    <t>Gestione fatturazione attiva ai clienti per servizi a pagamento</t>
  </si>
  <si>
    <t>Beneficiario delle sponsorizzazioni</t>
  </si>
  <si>
    <t>Gestione richiesta ritiro ingombranti ed erogazione del servizio</t>
  </si>
  <si>
    <t>Gestione autorizzazioni e accessi all'uso di applicativi</t>
  </si>
  <si>
    <t>AU</t>
  </si>
  <si>
    <t>Dipendenti / Amministratori / Soggetti esterni alla Società (es. fornitori)</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</si>
  <si>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</si>
  <si>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</si>
  <si>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Dipendenti</t>
  </si>
  <si>
    <t>Gestione servizi di Igiene Ambientale</t>
  </si>
  <si>
    <t>Gestione servizi di raccolta</t>
  </si>
  <si>
    <t>Amministratore Unico</t>
  </si>
  <si>
    <t>- Amministratore Unico
- Commissione esaminatrice</t>
  </si>
  <si>
    <t>- RUP
- DL</t>
  </si>
  <si>
    <t>- RUP
- DEC</t>
  </si>
  <si>
    <t>Gestione progettazione</t>
  </si>
  <si>
    <t>Gestione ritiro ingombranti</t>
  </si>
  <si>
    <t>Gestione magazzini</t>
  </si>
  <si>
    <t>Fornitori / Dipendenti</t>
  </si>
  <si>
    <t>- Amministratore Unico
- Responsabili di area</t>
  </si>
  <si>
    <t xml:space="preserve">Amministratore Unico </t>
  </si>
  <si>
    <t>- Amministratore Unico
- Responsabile dell'area interessata dalla richiesta di autorizzazione</t>
  </si>
  <si>
    <t>- Amministratore Unico
- Responsabili di Area</t>
  </si>
  <si>
    <t>Gestione magazzino</t>
  </si>
  <si>
    <t>- Amministratore Unico
- Responsabile Area Amministrativa
- Responsabile gestione amministrativa del personale</t>
  </si>
  <si>
    <t>Responsabili di Area</t>
  </si>
  <si>
    <t>- ATO Toscana Costa
- Comuni soci
- RetiAmbiente</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</si>
  <si>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</si>
  <si>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</si>
  <si>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</si>
  <si>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</si>
  <si>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</si>
  <si>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Rischio inerente</t>
  </si>
  <si>
    <t>Rating rischio inerente</t>
  </si>
  <si>
    <t>PRESIDI</t>
  </si>
  <si>
    <t>Incidenza economica del processo</t>
  </si>
  <si>
    <t>Sistema Organizzativo (precisa definizione dei ruoli e delle responsabilità aziendali tramite la formalizzazione di un organigramma, un mansionario, procure, deleghe)</t>
  </si>
  <si>
    <t>2 &lt; x ≤5</t>
  </si>
  <si>
    <t>Manifestazione di illeciti in passato nel processo sensibile</t>
  </si>
  <si>
    <t xml:space="preserve">Regolamentazione del processo all'interno di procedure, regolamenti, ordini di servizio, istruzioni, ecc… </t>
  </si>
  <si>
    <t>Luoghi e settori in cui opera la Società</t>
  </si>
  <si>
    <t>Tracciabilità del processo (tramite strumenti cartacei e/o informatici, trasparenza)</t>
  </si>
  <si>
    <t>5&lt; x ≤16</t>
  </si>
  <si>
    <t>Interazione con soci in affari</t>
  </si>
  <si>
    <t>Altro (es. presenza di principi etici di comportamento)</t>
  </si>
  <si>
    <t>&gt;16</t>
  </si>
  <si>
    <t>Incidenza economica modesta (fra 0 euro annui e 20.000 euro annui)</t>
  </si>
  <si>
    <t>Incidenza economica significativa (&gt;= 20.000 euro annui e &lt; di 300.000 euro annui)</t>
  </si>
  <si>
    <t>Incidenza economica molto elevata (&gt;= 300.000 euro annui)</t>
  </si>
  <si>
    <t>Regolamentazione legislativa e contrattuale chiara e di facile applicazione</t>
  </si>
  <si>
    <t xml:space="preserve">Regolamentazione legislativa e contrattuale di non sempre facile interpretazione con difficoltà di applicazione </t>
  </si>
  <si>
    <t>Eccessiva regolamentazione, complessità e scarsa chiarezza della normativa di riferimento e difficoltà di applicazione</t>
  </si>
  <si>
    <t>Soci in affari a rischio basso (Istituto finanziario, utenti tariffa, fornitori di acquisti in contanti e con carta di credito)</t>
  </si>
  <si>
    <t>Soci in affari a rischio medio/alto (Società esterna di selezione del personale, Agenzia per il lavoro, Consulenti, Fornitori, Subappaltatori, SOL, Comuni soci, Beneficiari delle sponsorizzazioni, contributi ed erogazioni liberali, ATO Toscana costa)</t>
  </si>
  <si>
    <t>Risk assessment REA S.p.A.</t>
  </si>
  <si>
    <t>Allegato 8 al PTPCT
Rev. 00</t>
  </si>
  <si>
    <t>Personale aziendale coinvolto</t>
  </si>
  <si>
    <t>Rischio del socio in affari
(B / &gt; B)</t>
  </si>
  <si>
    <t>Rischio reato</t>
  </si>
  <si>
    <t>Esempio condotta illecita</t>
  </si>
  <si>
    <t xml:space="preserve">Selezione del personale </t>
  </si>
  <si>
    <t>Gestione acquisti in urgenza</t>
  </si>
  <si>
    <t>Gestione omaggi e spese di rappresentanza</t>
  </si>
  <si>
    <t>Gestione omaggi</t>
  </si>
  <si>
    <t xml:space="preserve">Gestione comunicazione </t>
  </si>
  <si>
    <t xml:space="preserve">Gestione dei contenziosi e definizione di accordi transattivi </t>
  </si>
  <si>
    <t>Nomina organo amministrativo e di controllo</t>
  </si>
  <si>
    <t>Gestione servizi informatici</t>
  </si>
  <si>
    <t>Consegna hardware e installazione software</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</si>
  <si>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</si>
  <si>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Descrizione presidi in uso</t>
  </si>
  <si>
    <t>Presenza NC / raccomandazioni / segnalazioni  (inserire il riferimento interno)</t>
  </si>
  <si>
    <t>Valutazione dei presidi in uso
(0-10)</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</si>
  <si>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</si>
  <si>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</si>
  <si>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</si>
  <si>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</si>
  <si>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</si>
  <si>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</si>
  <si>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</si>
  <si>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</si>
  <si>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</si>
  <si>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</si>
  <si>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</si>
  <si>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</si>
  <si>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</si>
  <si>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</si>
  <si>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</si>
  <si>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&gt;B</t>
  </si>
  <si>
    <t>Data di entrata in vigore</t>
  </si>
  <si>
    <t>00</t>
  </si>
  <si>
    <t>Consiglio di Amministrazione di ESA S.p.A.</t>
  </si>
  <si>
    <t xml:space="preserve">RATING RISCHIO </t>
  </si>
  <si>
    <t>Nessun evento illecito emerso in passato né a carico della Società né a carico di dipendenti, Direttori generali e Amministratori</t>
  </si>
  <si>
    <t>Eventi illeciti emersi in passato conclusi con esito positivo per la Società ovvero per Amministratori, Direttori generali e dipendenti ovvero eventi con processo in corso e sentenza non ancora pronunciata</t>
  </si>
  <si>
    <t>Eventi illeciti emersi in passato conclusi con sentenza di condanna per la Società o per Amministratori, Direttori generali e dipendenti</t>
  </si>
  <si>
    <t>37001 (SI/NO)</t>
  </si>
  <si>
    <t>Manifestazione di un fabbisogno di personale non effettivo al fine di favorire l'assunzione di determinati soggetti (anche con la finalità indiretta di ottenere vantaggi per l'azienda)</t>
  </si>
  <si>
    <t>Acquisizione del personale</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</si>
  <si>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</si>
  <si>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</si>
  <si>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</si>
  <si>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</si>
  <si>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</si>
  <si>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</si>
  <si>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 xml:space="preserve">Gestione del personale </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</si>
  <si>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</si>
  <si>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</si>
  <si>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Codice etico di gruppo 
- Organigramma e mansionario
- Sistema di deleghe e procure vigente (visura camerale)
- Software aziendale per la rilevazione e gestione delle presenze
- Autorizzazione del Responsabile gerarchico in caso di mancata timbratura, straordinari, permessi e ferie
- Rilevazione delle presenze tramite badge
- Programmazione delle ferie
- CCNL Federambiente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</si>
  <si>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</si>
  <si>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Referente anticorruzione</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</si>
  <si>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</si>
  <si>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 Codice etico di gruppo 
- Organigramma e mansionario
- Sistema di deleghe e procure vigente (visura camerale)
- Obblighi di pubblicazione previsti dalla normativa vigente, in particolare D.lgs. 33/2013
- PTPCT
- CCNL Federambiente</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</si>
  <si>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</si>
  <si>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</si>
  <si>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xml:space="preserve">Gestione finanziaria </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</si>
  <si>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</si>
  <si>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</si>
  <si>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xml:space="preserve">Autorizzazione missioni del personale </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</si>
  <si>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</si>
  <si>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</si>
  <si>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</si>
  <si>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</si>
  <si>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</si>
  <si>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</si>
  <si>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Personale dedicato all'aggiornamento della regolamentazione aziendale</t>
  </si>
  <si>
    <t>Entro il 28/02/2023</t>
  </si>
  <si>
    <t>Aggiornamento della documentazione entro i termini previsti</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</si>
  <si>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</si>
  <si>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</si>
  <si>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</si>
  <si>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</si>
  <si>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</si>
  <si>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</si>
  <si>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</si>
  <si>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</si>
  <si>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</si>
  <si>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</si>
  <si>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</si>
  <si>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</si>
  <si>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</si>
  <si>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</si>
  <si>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</si>
  <si>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</si>
  <si>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</si>
  <si>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</si>
  <si>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</si>
  <si>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</si>
  <si>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</si>
  <si>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Codice etico di gruppo 
- Organigramma e mansionario
- Sistema di deleghe e procure vigente (visura camerale)
- Contratto / preventivo con cliente</t>
  </si>
  <si>
    <t>- Corruzione tra privati - art. 2635 c.c.
- Istigazione alla corruzione tra privati - art. 2635-bis c.c.</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</si>
  <si>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</si>
  <si>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</si>
  <si>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xml:space="preserve">- Codice etico di gruppo 
- Organigramma e mansionario
- Sistema di deleghe e procure vigente (visura camerale)
- Modello 231
- PTPCT </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</si>
  <si>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</si>
  <si>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</si>
  <si>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 Codice etico di gruppo 
- Organigramma e mansionario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t>
  </si>
  <si>
    <t>Rischio di chiusura del contenzioso su basi immotivate al fine di agevolare la controparte (anche con la finalità indiretta di ottenere vantaggi per l'azienda)</t>
  </si>
  <si>
    <t>- Codice etico di gruppo 
- Organigramma e mansionario
- Sistema di deleghe e procure vigente (visura camerale)
- Contratti sottoscritti con eventuali legali esterni
- Modello 231</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</si>
  <si>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</si>
  <si>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xml:space="preserve">- Codice etico di gruppo 
- Organigramma e mansionario
- Sistema di deleghe e procure vigente (visura camerale)
- Obblighi di pubblicazione previsti dalla normativa vigente, in particolare D.lgs. 33/2013
- D.lgs. 39/2013
- PTPCT
- Statuto </t>
  </si>
  <si>
    <t>Nomina di un soggetto in quanto specificatamente indicato da una controparte quale scambio di utilità ovvero a seguito di accordo illecito con il diretto interessato</t>
  </si>
  <si>
    <t>- Codice etico di gruppo 
- Modello 231
- Statuto</t>
  </si>
  <si>
    <t xml:space="preserve">- Codice etico di gruppo 
- Modello 231 </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</si>
  <si>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</si>
  <si>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</si>
  <si>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 Codice etico di gruppo 
- Organigramma e mansionario
- Sistema di deleghe e procure vigente (visura camerale)
- Modello 231
- Verbale dell'ente ispettore</t>
  </si>
  <si>
    <t>Offerta di denaro o altra utilità a favore di Pubblici Ufficiali o incaricati di pubblico servizio per favorire indebitamente la Società nella fase di cgestione del contratto di servizio ovvero in fase di affidamento del servizio stesso</t>
  </si>
  <si>
    <t>N. di casi di applicazione di penali da parte dell'ATO Toscana Costa legate all'esecuzione del contratto di servizio</t>
  </si>
  <si>
    <t>- Codice etico di gruppo 
- Organigramma e mansionario
- Sistema di deleghe e procure vigente (visura camerale)
- Modello 231</t>
  </si>
  <si>
    <t>Offerta di denaro o altra utilità a favore di Pubblici Ufficiali o incaricati di pubblico servizio per favorire indebitamente la Società nell'ottenimento di contributi</t>
  </si>
  <si>
    <t>- Codice etico di gruppo 
- Organigramma e mansionario
- Sistema di deleghe e procure vigente (visura camerale)
- Modello 231
- Bando dell'ente erogante il contributo</t>
  </si>
  <si>
    <t>N. di contributi pubblici richiesti alla PA e n. di quelli ottenuti</t>
  </si>
  <si>
    <t>Agevolazione indebita di un utente nella gestione di una segnalazione ovvero nella richiesta di un ritiro a domicilio</t>
  </si>
  <si>
    <t>Gestione indebita del magazzino al fine di agevolare l'acquisto verso un determinato fornitore ovvero un dipendente, agevolando l'appropriazione di beni da parte di uest'ultimo</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</si>
  <si>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</si>
  <si>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</si>
  <si>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Agevolazione indebita di un utente accettando rifiuti non adeguati rispetto a quanto previsto dalla normativa e regolamentazione vigente</t>
  </si>
  <si>
    <t>- Amministratore Unico
- Capogruppo
- Responsabili di Area
- Responsabile amministrazione del personale</t>
  </si>
  <si>
    <t>- Amministratore Unico
- Responsabile amministrazione del personale</t>
  </si>
  <si>
    <t>- Amministratore Unico
- Responsabili di Area
- Responsabile amministrazione del personale</t>
  </si>
  <si>
    <t>- Responsabili di Area
- Responsabile amministrazione del personale</t>
  </si>
  <si>
    <t>Responsabile amministrativo</t>
  </si>
  <si>
    <t>- Amministratore Unico
- Responsabili di area
- Responsabile degli acquisti</t>
  </si>
  <si>
    <t>- Amministratore Unico
- Responsabile degli acquisti</t>
  </si>
  <si>
    <t>- Amministratore Unico
- Responsabile di Area
- Capogruppo
- Responsabile degli acquisti</t>
  </si>
  <si>
    <t>- Amministratore Unico
- Responsabile di Area
- Responsabile degli acquisti</t>
  </si>
  <si>
    <t>- RUP
- Responsabile degli acquisti</t>
  </si>
  <si>
    <t>- Amministratore Unico
- RUP
- Commissione di gara
- Responsabile degli acquisti</t>
  </si>
  <si>
    <t>- Amministratore Unico
- RUP
- Responsabile degli acquisti</t>
  </si>
  <si>
    <t>- Amministratore Unico
- Responsabile amministrativo</t>
  </si>
  <si>
    <t>- Amministratore Unico 
- Responsabile amministrativo</t>
  </si>
  <si>
    <t>- Amministratore Unico
- Responsabile della comunicazione</t>
  </si>
  <si>
    <t>- Direttore tecnico
- Responsabile servizi tecnici aziendali</t>
  </si>
  <si>
    <t>- Amministratore Unico
- Direttore tecnico
- Responsabile amministrativo</t>
  </si>
  <si>
    <t>- Direttore tecnico
- Responsabile servizi tecnici aziendali
- Responsabile magazzino</t>
  </si>
  <si>
    <t>Responsabile ICT</t>
  </si>
  <si>
    <t>- Direttore tecnico
- Responsabile servizi tecnici aziendali
- Responsabile area servizi</t>
  </si>
  <si>
    <t>Responsabile amministrazione del personale</t>
  </si>
  <si>
    <t>Responsabile degli acquisti</t>
  </si>
  <si>
    <t>Responsabile comunicazione</t>
  </si>
  <si>
    <t>Direttore tecnico</t>
  </si>
  <si>
    <t>Responsabile Amministrativo</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</si>
  <si>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Generale PGEN 7.4.1 - Programmazione, Progettazione, Affidamento ed Esecuzione  degli approvvigionamenti
- Contratto sottoscritto con il consulente</t>
  </si>
  <si>
    <t xml:space="preserve">-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</si>
  <si>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xml:space="preserve">- Codice etico di gruppo 
- Organigramma e mansionario
- Sistema di deleghe e procure vigente (visura camerale)
- D.lgs. 50/2016
- Linee guida ANAC n. 13 e n. 15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</si>
  <si>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</si>
  <si>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Linee guida ANAC n. 2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</si>
  <si>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</si>
  <si>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xml:space="preserve">- Codice etico di gruppo 
- Organigramma e mansionario
- Sistema di deleghe e procure vigente (visura camerale)
- D.lgs. 50/2016
- D.lgs. 165/2001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</si>
  <si>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
- Due diligence effettuata sull'operatore economico aggiudicatario</t>
  </si>
  <si>
    <t xml:space="preserve">- Codice etico di gruppo 
- Organigramma e mansionario
- Sistema di deleghe e procure vigente (visura camerale)
- D.lgs. 50/2016
- Linee guida ANAC n. 15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</si>
  <si>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</si>
  <si>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Procedura Generale PGEN 7.4.1 - Programmazione, Progettazione, Affidamento ed Esecuzione  degli approvvigionamenti
- PTPCT 
- Modello 231 
- Software aziendale dove vengono tracciate le diverse fasi del ciclo passivo
- Collaudo del responsabile dell'acquisto</t>
  </si>
  <si>
    <t>- Codice etico di gruppo 
- Organigramma e mansionario
- Sistema di deleghe e procure vigente (visura camerale)
- Procedura Generale PGEN 7.4.1 - Programmazione, Progettazione, Affidamento ed Esecuzione  degli approvvigionamenti
- Regolamento per l’istituzione e la gestione telematica dell’elenco degli operatori economici da consultare per affidamenti di lavori, servizi e forniture e l’utilizzo delle procedure di gara telematiche</t>
  </si>
  <si>
    <t xml:space="preserve">- Codice etico di gruppo 
- Organigramma e mansionario
- Sistema di deleghe e procure vigente (visura camerale)
- Contratto con agenzia interinale, individuata secondo la normativa vigente e la regolamentazione aziendale in materia di acquisti
- Modello 231
- Regolamento per la selezione interna del personale somministrato rispetto alla rosa dei candidati selezionati da agenzia interinale </t>
  </si>
  <si>
    <t>- Codice etico di gruppo 
- Organigramma e mansionario
- Sistema di deleghe e procure vigente (visura camerale)
- Regolamento selezione e assunzione di personale del gruppo RetiAmbiente
- CCNL Federambiente
- Regolamento per la progressione di carriera</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</si>
  <si>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</si>
  <si>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</si>
  <si>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t>
  </si>
  <si>
    <t>- Codice etico di gruppo 
- Organigramma e mansionario
- Sistema di deleghe e procure vigente (visura camerale)
- CCNL Federambiente
- Regolamento selezione e assunzione di personale del gruppo RetiAmbiente
- Modello 231
- Documentazione consegnata al personale in fase di assunzione</t>
  </si>
  <si>
    <t>- Codice etico di gruppo 
- Organigramma e mansionario
- Sistema di deleghe e procure vigente (visura camerale)
- Regolamento selezione e assunzione di personale del gruppo RetiAmbiente
- Modello 231</t>
  </si>
  <si>
    <t xml:space="preserve">- Codice etico di gruppo 
- Organigramma e mansionario
- Sistema di deleghe e procure vigente (visura camerale)
- PTPCT </t>
  </si>
  <si>
    <t>Aggiornare la Procedura Generale PGEN 6.3 - Processo della Manutenzione prevedendo dei criteri di scelta delle officine esterne a cui portare i mezzi per le riparazioni</t>
  </si>
  <si>
    <t>Migliorare il processo di gestione dell'officina</t>
  </si>
  <si>
    <t>Personale dedicato all'aggiornamento della procedura aziendale</t>
  </si>
  <si>
    <t>Responsabile servizi tecnici aziendali / Responsabile officina</t>
  </si>
  <si>
    <t>Referente anticorruzione REA / RPCT di Gruppo</t>
  </si>
  <si>
    <t>- Codice etico di gruppo 
- Organigramma e mansionario
- Sistema di deleghe e procure vigente (visura camerale)
- Modello 231
- Procedura PGEN 7.3 - Processo della progettazione
- Contratto di servizio tra REA - Retiambiente - ATO Toscana Costa</t>
  </si>
  <si>
    <t xml:space="preserve">- Codice etico di gruppo 
- Organigramma e mansionario
- Sistema di deleghe e procure vigente (visura camerale)
- Contratti di finanziamento
- Procedura di tesoreria P GEN 7.7 </t>
  </si>
  <si>
    <t xml:space="preserve">- Codice etico di gruppo 
- Organigramma e mansionario
- Sistema di deleghe e procure vigente (visura camerale)
- Modello 231
- PTPCT
- Regolamento per le spese minute
- Procedura di tesoreria P GEN 7.7 </t>
  </si>
  <si>
    <t>Uniformare la regolamentazione prevista per la gestione della cassa nella - Procedura di tesoreria P GEN 7.7 e nel Regolamento spese minute</t>
  </si>
  <si>
    <t xml:space="preserve">- Codice etico di gruppo 
- Organigramma e mansionario
- Sistema di deleghe e procure vigente (visura camerale)
- Obblighi di pubblicazione previsti dalla normativa vigente, in particolare D.lgs. 33/2013
- PTPCT
- Modello 231
- Software aziendale 
- Verifica del DURC e degli adempimenti fiscali
- Procedura di tesoreria P GEN 7.7 </t>
  </si>
  <si>
    <t xml:space="preserve">- Codice etico di gruppo 
- Organigramma e mansionario
- Sistema di deleghe e procure vigente (visura camerale)
- Obblighi di pubblicazione previsti dalla normativa vigente, in particolare D.lgs. 33/2013
- PTPCT
- CCNL Federambiente
- Modello 231
- Procedura di tesoreria P GEN 7.7 </t>
  </si>
  <si>
    <t xml:space="preserve">- Codice etico di gruppo 
- Organigramma e mansionario
- Sistema di deleghe e procure vigente (visura camerale)
- CCNL Federambiente
- Procedura di tesoreria P GEN 7.7 </t>
  </si>
  <si>
    <t>- Codice etico di gruppo 
- Organigramma e mansionario
- Sistema di deleghe e procure vigente (visura camerale)
- CCNL Federambiente</t>
  </si>
  <si>
    <t>Aggiornare la Procedura di tesoreria P GEN 7.7 prevedendo una sezione specifica relativa alla gestione delle spese di rappresentanza</t>
  </si>
  <si>
    <t>Regolamentare la gestione delle spese di rappresentanza</t>
  </si>
  <si>
    <t>- Codice etico di gruppo 
- Organigramma e mansionario
- Sistema di deleghe e procure vigente (visura camerale)
- PTPCT 
- Modello 231
- Documentazione giustificativa delle spese sostenute</t>
  </si>
  <si>
    <t xml:space="preserve">- Codice etico di gruppo 
- Organigramma e mansionario
- Sistema di deleghe e procure vigente (visura camerale)
- Fatture emesse
- Estratti conto bancari
- Solleciti inviati ai clienti in caso di mancato pagamento
- Procedura di tesoreria P GEN 7.7 </t>
  </si>
  <si>
    <t>- Codice etico di gruppo 
- Organigramma e mansionario
- Sistema di deleghe e procure vigente (visura camerale)
- Contratto di servizio ATO Toscana Costa - Retiambiente - REA
- Piani economico finanziari e operativi approvati
- Rendicontazione predisposta a Retiambiente dei servizi erogati</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</si>
  <si>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
- Procedura POI 7.2 - Processo commerciale</t>
  </si>
  <si>
    <t>Aggiornare la Procedura POI 7.2 - Processo commerciale sulla base della del contratto di servizio fra ATO Toscana Costa - RetiAmbiente - SOL</t>
  </si>
  <si>
    <t>- Codice etico di gruppo 
- Organigramma e mansionario
- Sistema di deleghe e procure vigente (visura camerale)
- Modello 231
- Software aziendale per la gestione dei servizi
- Procedura POI 7.5.1 - Processo di raccolta e trasporto rifiuti
- Contratto di servizio tra REA  e Retiambiente e tra quest'ultima e ATO Toscana Costa</t>
  </si>
  <si>
    <t>- Codice etico di gruppo 
- Organigramma e mansionario
- Sistema di deleghe e procure vigente (visura camerale)
- Modello 231
- Software aziendale per la gestione dei servizi
- Procedura POI 7.5.1 - Processo di raccolta e trasporto rifiuti
- Procedura POI 7.5.2 - Processo di spazzamento aree pubbliche
- Procedura Operativa POI 8.2.1 - Monitoraggio e  misurazioni  processi di raccolta, trasporto rifiuti e spazzamento aree pubbliche 
- Contratto di servizio tra REA  e Retiambiente e tra quest'ultima e ATO Toscana Costa</t>
  </si>
  <si>
    <t>Verificare la possibilità di tracciare con il software informatico Zucchetti la consegna di hardware ai dipendenti</t>
  </si>
  <si>
    <t>Personale aziendale</t>
  </si>
  <si>
    <t>Verifica delle potenzialità del software entro le tempistiche definite</t>
  </si>
  <si>
    <t>- Codice etico di gruppo 
- Organigramma e mansionario
- Sistema di deleghe e procure vigente (visura camerale)
- Regolamento informatico di gruppo
- Modello 231</t>
  </si>
  <si>
    <t>Aumentare i controlli in materia di approvvigionamenti di beni, servizi e lavori</t>
  </si>
  <si>
    <t>Personale dedicato all'esecuzione degli audit</t>
  </si>
  <si>
    <t>Prevedere nel programma di audit annuale lo svolgimento di almeno tre audit nell'anno 2023 sui processi di approvvigionamento, andando a verificare, in particolare, la presenza di affidamenti privi di CIG e di procedura di gara effettuata secondo le previsioni normative e regolamentari</t>
  </si>
  <si>
    <t>Entro il 31/01/2023</t>
  </si>
  <si>
    <t>Svolgimento degli audit programmati</t>
  </si>
  <si>
    <t>Entro il 31/12/2023</t>
  </si>
  <si>
    <t>RPCT di Gruppo / RFC</t>
  </si>
  <si>
    <t>- Codice etico di gruppo 
- Organigramma e mansionario
- Sistema di deleghe e procure vigente (visura camerale)
- Modello 231
- Software aziendale per la gestione dei servizi
- Procedura POI 7.5.1 - Processo di raccolta e trasporto rifiuti
- Contratto di servizio tra REA - Retiambiente - ATO Toscana Costa
- Regolamentazione stabilità con l'amministrazione comunale per la gestione del ritiro degli ingombranti</t>
  </si>
  <si>
    <t xml:space="preserve">-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Generale PGEN 7.4.1 - Programmazione, Progettazione, Affidamento ed Esecuzione  degli approvvigionamenti
</t>
  </si>
  <si>
    <t>- Codice etico di gruppo 
- Organigramma e mansionario
- Sistema di deleghe e procure vigente (visura camerale)
- Procedura Generale PGEN 6.3 - Processo della Manutenzione
- Istruzione ISTR GEN 7.4.2 - Gestione di magazzino</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</si>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</sst>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b/>
      <sz val="11"/>
      <color rgb="FFFF0000"/>
      <name val="Calibri"/>
      <family val="2"/>
    </font>
    <font>
      <sz val="11"/>
      <name val="Calibri"/>
      <family val="2"/>
    </font>
    <font>
      <b/>
      <sz val="14"/>
      <color rgb="FFFF0000"/>
      <name val="Calibri"/>
      <family val="2"/>
    </font>
    <font>
      <b/>
      <sz val="11"/>
      <name val="Calibri"/>
      <family val="2"/>
    </font>
    <font>
      <sz val="11"/>
      <color rgb="FF000000"/>
      <name val="Calibri"/>
      <family val="2"/>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s>
  <fills count="8">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7">
    <xf numFmtId="0" fontId="0" fillId="0" borderId="0"/>
    <xf numFmtId="0" fontId="2" fillId="0" borderId="0"/>
    <xf numFmtId="0" fontId="1" fillId="0" borderId="0"/>
    <xf numFmtId="0" fontId="1"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20">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0" fillId="0" borderId="1" xfId="5"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10" fillId="3"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0" fontId="13"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13" fillId="2" borderId="1" xfId="5" applyFont="1" applyFill="1" applyBorder="1" applyAlignment="1">
      <alignment horizontal="center" vertical="center" wrapText="1"/>
    </xf>
    <xf numFmtId="0" fontId="12" fillId="0" borderId="1" xfId="1" applyFont="1" applyBorder="1" applyAlignment="1">
      <alignment horizontal="justify" vertical="center" wrapText="1"/>
    </xf>
    <xf numFmtId="0" fontId="10" fillId="0" borderId="1" xfId="1" applyFont="1" applyBorder="1" applyAlignment="1">
      <alignment horizontal="center" vertical="center"/>
    </xf>
    <xf numFmtId="0" fontId="10" fillId="0" borderId="1" xfId="1" quotePrefix="1" applyFont="1" applyBorder="1" applyAlignment="1">
      <alignment horizontal="center" vertical="center"/>
    </xf>
    <xf numFmtId="16" fontId="10" fillId="0" borderId="1" xfId="1" quotePrefix="1" applyNumberFormat="1" applyFont="1" applyBorder="1" applyAlignment="1">
      <alignment horizontal="center" vertical="center"/>
    </xf>
    <xf numFmtId="0" fontId="6" fillId="0" borderId="1" xfId="1" applyFont="1" applyBorder="1" applyAlignment="1" applyProtection="1">
      <alignment horizontal="center" vertical="center" wrapText="1"/>
      <protection locked="0"/>
    </xf>
    <xf numFmtId="0" fontId="6" fillId="0" borderId="1" xfId="2" applyFont="1" applyBorder="1" applyAlignment="1">
      <alignment horizontal="center" vertical="center" wrapText="1"/>
    </xf>
    <xf numFmtId="9" fontId="10" fillId="0" borderId="1" xfId="26" applyFont="1" applyBorder="1" applyAlignment="1">
      <alignment horizontal="center" vertical="center"/>
    </xf>
    <xf numFmtId="0" fontId="12" fillId="0" borderId="1" xfId="5" applyFont="1" applyBorder="1" applyAlignment="1">
      <alignment vertical="center"/>
    </xf>
    <xf numFmtId="0" fontId="10" fillId="0" borderId="1" xfId="5" applyFont="1" applyBorder="1" applyAlignment="1">
      <alignment vertical="center" wrapText="1"/>
    </xf>
    <xf numFmtId="9" fontId="12" fillId="0" borderId="1" xfId="26" applyFont="1" applyBorder="1" applyAlignment="1">
      <alignment horizontal="center" vertical="center"/>
    </xf>
    <xf numFmtId="0" fontId="12" fillId="0" borderId="0" xfId="1" applyFont="1" applyAlignment="1">
      <alignment horizontal="justify" vertical="center" wrapText="1"/>
    </xf>
    <xf numFmtId="0" fontId="12" fillId="0" borderId="0" xfId="1"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8" fillId="0" borderId="13" xfId="0" applyFont="1" applyBorder="1" applyAlignment="1">
      <alignment vertical="center"/>
    </xf>
    <xf numFmtId="0" fontId="18" fillId="0" borderId="4" xfId="0" applyFont="1" applyBorder="1" applyAlignment="1">
      <alignment vertical="center"/>
    </xf>
    <xf numFmtId="0" fontId="18" fillId="0" borderId="14" xfId="0" applyFont="1" applyBorder="1" applyAlignment="1">
      <alignment vertical="center"/>
    </xf>
    <xf numFmtId="0" fontId="18" fillId="0" borderId="0" xfId="0" applyFont="1" applyAlignment="1">
      <alignment vertical="center"/>
    </xf>
    <xf numFmtId="0" fontId="18" fillId="0" borderId="0" xfId="0" applyFont="1"/>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4" fillId="0" borderId="0" xfId="0" applyFont="1" applyAlignment="1">
      <alignment horizontal="center"/>
    </xf>
    <xf numFmtId="9" fontId="21" fillId="0" borderId="0" xfId="0" applyNumberFormat="1" applyFont="1" applyAlignment="1">
      <alignment horizontal="center"/>
    </xf>
    <xf numFmtId="0" fontId="22" fillId="0" borderId="0" xfId="0" applyFont="1" applyAlignment="1">
      <alignment wrapText="1"/>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quotePrefix="1" applyFont="1" applyBorder="1" applyAlignment="1">
      <alignment horizontal="left" vertical="center" wrapText="1"/>
    </xf>
    <xf numFmtId="0" fontId="5" fillId="0" borderId="1" xfId="0" quotePrefix="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4" fillId="0" borderId="1" xfId="0" applyFont="1" applyBorder="1" applyAlignment="1">
      <alignment horizontal="center" vertical="center" wrapText="1"/>
    </xf>
    <xf numFmtId="0" fontId="5" fillId="0" borderId="1" xfId="3" quotePrefix="1" applyFont="1" applyBorder="1" applyAlignment="1">
      <alignment horizontal="left" vertical="center" wrapText="1"/>
    </xf>
    <xf numFmtId="0" fontId="5" fillId="0" borderId="1" xfId="2" quotePrefix="1" applyFont="1" applyBorder="1" applyAlignment="1" applyProtection="1">
      <alignment horizontal="center" vertical="center" wrapText="1"/>
      <protection locked="0" hidden="1"/>
    </xf>
    <xf numFmtId="0" fontId="5" fillId="0" borderId="1" xfId="3"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2" quotePrefix="1" applyFont="1" applyBorder="1" applyAlignment="1">
      <alignment horizontal="center" vertical="center" wrapText="1"/>
    </xf>
    <xf numFmtId="0" fontId="16" fillId="0" borderId="1" xfId="2" quotePrefix="1" applyFont="1" applyBorder="1" applyAlignment="1">
      <alignment horizontal="left" vertical="center" wrapText="1"/>
    </xf>
    <xf numFmtId="0" fontId="5" fillId="0" borderId="1" xfId="3" applyFont="1" applyBorder="1" applyAlignment="1">
      <alignment horizontal="center" vertical="center" wrapText="1"/>
    </xf>
    <xf numFmtId="0" fontId="22" fillId="0" borderId="1" xfId="0" quotePrefix="1" applyFont="1" applyBorder="1" applyAlignment="1">
      <alignment horizontal="center" vertical="center" wrapText="1"/>
    </xf>
    <xf numFmtId="0" fontId="5" fillId="0" borderId="1" xfId="0" applyFont="1" applyBorder="1" applyAlignment="1">
      <alignment horizontal="left" vertical="center" wrapText="1"/>
    </xf>
    <xf numFmtId="0" fontId="12" fillId="0" borderId="1" xfId="1" applyFont="1" applyBorder="1" applyAlignment="1">
      <alignment horizontal="center" vertical="center"/>
    </xf>
    <xf numFmtId="0" fontId="0" fillId="0" borderId="0" xfId="0" applyAlignment="1">
      <alignment vertical="center"/>
    </xf>
    <xf numFmtId="0" fontId="10" fillId="0" borderId="0" xfId="1" applyFont="1" applyAlignment="1">
      <alignment vertical="center"/>
    </xf>
    <xf numFmtId="9" fontId="12" fillId="0" borderId="0" xfId="26" applyFont="1" applyBorder="1" applyAlignment="1">
      <alignment horizontal="center" vertical="center"/>
    </xf>
    <xf numFmtId="0" fontId="12" fillId="0" borderId="0" xfId="5" applyFont="1" applyAlignment="1">
      <alignment vertical="center"/>
    </xf>
    <xf numFmtId="0" fontId="14" fillId="0" borderId="1" xfId="0" applyFont="1" applyBorder="1" applyAlignment="1">
      <alignment horizontal="center" vertical="center"/>
    </xf>
    <xf numFmtId="49" fontId="14" fillId="0" borderId="1" xfId="0" applyNumberFormat="1" applyFont="1" applyBorder="1" applyAlignment="1">
      <alignment vertical="center" wrapText="1"/>
    </xf>
    <xf numFmtId="0" fontId="0" fillId="0" borderId="1" xfId="0"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vertical="center" wrapText="1"/>
    </xf>
    <xf numFmtId="0" fontId="0" fillId="0" borderId="0" xfId="0" applyAlignment="1">
      <alignment horizontal="center" vertical="center"/>
    </xf>
    <xf numFmtId="49" fontId="0" fillId="0" borderId="0" xfId="0" applyNumberFormat="1" applyAlignment="1">
      <alignment vertical="center"/>
    </xf>
    <xf numFmtId="0" fontId="6" fillId="0" borderId="1" xfId="0" applyFont="1" applyBorder="1" applyAlignment="1" applyProtection="1">
      <alignment horizontal="center" vertical="center" wrapText="1"/>
      <protection locked="0"/>
    </xf>
    <xf numFmtId="0" fontId="5" fillId="0" borderId="1" xfId="1" quotePrefix="1" applyFont="1" applyBorder="1" applyAlignment="1">
      <alignment horizontal="left" vertical="center" wrapText="1"/>
    </xf>
    <xf numFmtId="0" fontId="23" fillId="0" borderId="0" xfId="0" applyFont="1" applyAlignment="1">
      <alignment wrapText="1"/>
    </xf>
    <xf numFmtId="0" fontId="16" fillId="0" borderId="1" xfId="0" applyFont="1" applyBorder="1" applyAlignment="1">
      <alignment horizontal="center" vertical="center" wrapText="1"/>
    </xf>
    <xf numFmtId="0" fontId="5" fillId="0" borderId="1" xfId="1"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6" borderId="1" xfId="0" applyFont="1" applyFill="1" applyBorder="1" applyAlignment="1">
      <alignment horizontal="center" vertical="center" wrapText="1"/>
    </xf>
    <xf numFmtId="0" fontId="10" fillId="0" borderId="0" xfId="1" quotePrefix="1" applyFont="1" applyAlignment="1">
      <alignment horizontal="center" vertical="center"/>
    </xf>
    <xf numFmtId="0" fontId="10" fillId="0" borderId="0" xfId="1" applyFont="1" applyAlignment="1">
      <alignment horizontal="center" vertical="center"/>
    </xf>
    <xf numFmtId="0" fontId="16" fillId="0" borderId="1" xfId="0" quotePrefix="1" applyFont="1" applyBorder="1" applyAlignment="1">
      <alignment vertical="center" wrapText="1"/>
    </xf>
    <xf numFmtId="0" fontId="5" fillId="0" borderId="1" xfId="2" applyFont="1" applyBorder="1" applyAlignment="1" applyProtection="1">
      <alignment horizontal="left" vertical="center" wrapText="1"/>
      <protection locked="0" hidden="1"/>
    </xf>
    <xf numFmtId="0" fontId="5" fillId="0" borderId="12" xfId="0" quotePrefix="1" applyFont="1" applyBorder="1" applyAlignment="1">
      <alignment horizontal="center" vertical="center" wrapText="1"/>
    </xf>
    <xf numFmtId="0" fontId="5" fillId="0" borderId="1" xfId="2" quotePrefix="1" applyFont="1" applyBorder="1" applyAlignment="1" applyProtection="1">
      <alignment horizontal="left" vertical="center" wrapText="1"/>
      <protection locked="0" hidden="1"/>
    </xf>
    <xf numFmtId="0" fontId="18" fillId="0" borderId="1" xfId="0"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quotePrefix="1" applyFont="1" applyBorder="1" applyAlignment="1">
      <alignment horizontal="center" vertical="center" wrapText="1"/>
    </xf>
    <xf numFmtId="0" fontId="25" fillId="0" borderId="1" xfId="0" applyFont="1" applyBorder="1" applyAlignment="1">
      <alignment horizontal="center" vertical="center" wrapText="1"/>
    </xf>
    <xf numFmtId="14" fontId="25" fillId="0" borderId="12"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15" fillId="5" borderId="2" xfId="1" applyFont="1" applyFill="1" applyBorder="1" applyAlignment="1" applyProtection="1">
      <alignment horizontal="center" vertical="center"/>
      <protection locked="0"/>
    </xf>
    <xf numFmtId="0" fontId="15" fillId="5" borderId="15" xfId="1" applyFont="1" applyFill="1" applyBorder="1" applyAlignment="1" applyProtection="1">
      <alignment horizontal="center" vertical="center"/>
      <protection locked="0"/>
    </xf>
    <xf numFmtId="0" fontId="15" fillId="5" borderId="3" xfId="1" applyFont="1" applyFill="1" applyBorder="1" applyAlignment="1" applyProtection="1">
      <alignment horizontal="center" vertical="center"/>
      <protection locked="0"/>
    </xf>
    <xf numFmtId="0" fontId="15" fillId="6" borderId="1" xfId="1" applyFont="1" applyFill="1" applyBorder="1" applyAlignment="1" applyProtection="1">
      <alignment horizontal="center" vertical="center"/>
      <protection locked="0"/>
    </xf>
    <xf numFmtId="0" fontId="15" fillId="4" borderId="1" xfId="1" applyFont="1" applyFill="1" applyBorder="1" applyAlignment="1" applyProtection="1">
      <alignment horizontal="center" vertical="center"/>
      <protection locked="0"/>
    </xf>
    <xf numFmtId="0" fontId="15" fillId="7" borderId="1" xfId="0" applyFont="1" applyFill="1" applyBorder="1" applyAlignment="1">
      <alignment horizontal="center"/>
    </xf>
    <xf numFmtId="0" fontId="12" fillId="0" borderId="1" xfId="1" applyFont="1" applyBorder="1" applyAlignment="1">
      <alignment horizontal="center" vertical="center"/>
    </xf>
    <xf numFmtId="0" fontId="9" fillId="2" borderId="2"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11" fillId="0" borderId="0" xfId="1" applyFont="1" applyAlignment="1">
      <alignment horizontal="center" vertical="center"/>
    </xf>
    <xf numFmtId="0" fontId="9" fillId="2" borderId="1" xfId="5" applyFont="1" applyFill="1" applyBorder="1" applyAlignment="1">
      <alignment horizontal="center" vertical="center" wrapText="1"/>
    </xf>
  </cellXfs>
  <cellStyles count="27">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Percentuale" xfId="26" builtinId="5"/>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2" name="Immagine 3">
          <a:extLst>
            <a:ext uri="{FF2B5EF4-FFF2-40B4-BE49-F238E27FC236}">
              <a16:creationId xmlns:a16="http://schemas.microsoft.com/office/drawing/2014/main" id="{DD5D8B42-1FF4-44C9-A0C4-F3B0A92FD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DDE3-BF08-44C3-97C5-0F029DADFA0A}">
  <dimension ref="A3:K41"/>
  <sheetViews>
    <sheetView zoomScale="75" zoomScaleNormal="100" workbookViewId="0">
      <selection activeCell="H21" sqref="H21"/>
    </sheetView>
  </sheetViews>
  <sheetFormatPr defaultColWidth="8.77734375" defaultRowHeight="14.4" x14ac:dyDescent="0.3"/>
  <cols>
    <col min="1" max="1" width="4.109375" customWidth="1"/>
    <col min="2" max="2" width="9.109375" customWidth="1"/>
    <col min="3" max="3" width="9.77734375" customWidth="1"/>
    <col min="4" max="4" width="4.6640625" customWidth="1"/>
    <col min="7" max="7" width="4.33203125" customWidth="1"/>
    <col min="9" max="9" width="8.109375" customWidth="1"/>
  </cols>
  <sheetData>
    <row r="3" spans="1:11" x14ac:dyDescent="0.3">
      <c r="A3" s="24"/>
      <c r="B3" s="25"/>
      <c r="C3" s="26"/>
      <c r="D3" s="32"/>
      <c r="E3" s="32"/>
      <c r="F3" s="32"/>
      <c r="G3" s="32"/>
      <c r="H3" s="32"/>
      <c r="I3" s="32"/>
      <c r="J3" s="33"/>
      <c r="K3" s="33"/>
    </row>
    <row r="4" spans="1:11" ht="14.55" customHeight="1" x14ac:dyDescent="0.3">
      <c r="A4" s="27"/>
      <c r="C4" s="28"/>
      <c r="D4" s="92" t="s">
        <v>244</v>
      </c>
      <c r="E4" s="92"/>
      <c r="F4" s="92"/>
      <c r="G4" s="92"/>
      <c r="H4" s="92"/>
      <c r="I4" s="92"/>
      <c r="J4" s="34"/>
      <c r="K4" s="34"/>
    </row>
    <row r="5" spans="1:11" ht="62.55" customHeight="1" x14ac:dyDescent="0.3">
      <c r="A5" s="27"/>
      <c r="C5" s="28"/>
      <c r="D5" s="92"/>
      <c r="E5" s="92"/>
      <c r="F5" s="92"/>
      <c r="G5" s="92"/>
      <c r="H5" s="92"/>
      <c r="I5" s="92"/>
      <c r="J5" s="40" t="s">
        <v>108</v>
      </c>
      <c r="K5" s="39" t="s">
        <v>245</v>
      </c>
    </row>
    <row r="6" spans="1:11" ht="14.55" customHeight="1" x14ac:dyDescent="0.3">
      <c r="A6" s="27"/>
      <c r="C6" s="28"/>
      <c r="D6" s="92"/>
      <c r="E6" s="92"/>
      <c r="F6" s="92"/>
      <c r="G6" s="92"/>
      <c r="H6" s="92"/>
      <c r="I6" s="92"/>
      <c r="J6" s="34"/>
      <c r="K6" s="34"/>
    </row>
    <row r="7" spans="1:11" x14ac:dyDescent="0.3">
      <c r="A7" s="29"/>
      <c r="B7" s="30"/>
      <c r="C7" s="31"/>
      <c r="D7" s="35"/>
      <c r="E7" s="35"/>
      <c r="F7" s="35"/>
      <c r="G7" s="35"/>
      <c r="H7" s="35"/>
      <c r="I7" s="35"/>
      <c r="J7" s="36"/>
      <c r="K7" s="36"/>
    </row>
    <row r="8" spans="1:11" x14ac:dyDescent="0.3">
      <c r="D8" s="37"/>
      <c r="E8" s="37"/>
      <c r="F8" s="37"/>
      <c r="G8" s="37"/>
      <c r="H8" s="37"/>
      <c r="I8" s="37"/>
    </row>
    <row r="9" spans="1:11" x14ac:dyDescent="0.3">
      <c r="D9" s="37"/>
      <c r="E9" s="37"/>
      <c r="F9" s="37"/>
      <c r="G9" s="37"/>
      <c r="H9" s="37"/>
      <c r="I9" s="37"/>
    </row>
    <row r="10" spans="1:11" x14ac:dyDescent="0.3">
      <c r="D10" s="38"/>
      <c r="E10" s="38"/>
      <c r="F10" s="38"/>
      <c r="G10" s="38"/>
      <c r="H10" s="38"/>
      <c r="I10" s="38"/>
    </row>
    <row r="15" spans="1:11" ht="14.55" customHeight="1" x14ac:dyDescent="0.3">
      <c r="A15" s="93" t="s">
        <v>167</v>
      </c>
      <c r="B15" s="93"/>
      <c r="C15" s="93"/>
      <c r="D15" s="93"/>
      <c r="E15" s="93"/>
      <c r="F15" s="93"/>
      <c r="G15" s="93"/>
      <c r="H15" s="93"/>
      <c r="I15" s="93"/>
      <c r="J15" s="93"/>
      <c r="K15" s="93"/>
    </row>
    <row r="16" spans="1:11" ht="14.55" customHeight="1" x14ac:dyDescent="0.3">
      <c r="A16" s="93"/>
      <c r="B16" s="93"/>
      <c r="C16" s="93"/>
      <c r="D16" s="93"/>
      <c r="E16" s="93"/>
      <c r="F16" s="93"/>
      <c r="G16" s="93"/>
      <c r="H16" s="93"/>
      <c r="I16" s="93"/>
      <c r="J16" s="93"/>
      <c r="K16" s="93"/>
    </row>
    <row r="17" spans="1:11" ht="14.55" customHeight="1" x14ac:dyDescent="0.3">
      <c r="A17" s="93"/>
      <c r="B17" s="93"/>
      <c r="C17" s="93"/>
      <c r="D17" s="93"/>
      <c r="E17" s="93"/>
      <c r="F17" s="93"/>
      <c r="G17" s="93"/>
      <c r="H17" s="93"/>
      <c r="I17" s="93"/>
      <c r="J17" s="93"/>
      <c r="K17" s="93"/>
    </row>
    <row r="18" spans="1:11" ht="14.55" customHeight="1" x14ac:dyDescent="0.3">
      <c r="A18" s="93"/>
      <c r="B18" s="93"/>
      <c r="C18" s="93"/>
      <c r="D18" s="93"/>
      <c r="E18" s="93"/>
      <c r="F18" s="93"/>
      <c r="G18" s="93"/>
      <c r="H18" s="93"/>
      <c r="I18" s="93"/>
      <c r="J18" s="93"/>
      <c r="K18" s="93"/>
    </row>
    <row r="19" spans="1:11" ht="14.55" customHeight="1" x14ac:dyDescent="0.3">
      <c r="A19" s="93"/>
      <c r="B19" s="93"/>
      <c r="C19" s="93"/>
      <c r="D19" s="93"/>
      <c r="E19" s="93"/>
      <c r="F19" s="93"/>
      <c r="G19" s="93"/>
      <c r="H19" s="93"/>
      <c r="I19" s="93"/>
      <c r="J19" s="93"/>
      <c r="K19" s="93"/>
    </row>
    <row r="24" spans="1:11" ht="14.55" customHeight="1" x14ac:dyDescent="0.3">
      <c r="B24" s="94" t="s">
        <v>244</v>
      </c>
      <c r="C24" s="94"/>
      <c r="D24" s="94"/>
      <c r="E24" s="94"/>
      <c r="F24" s="94"/>
      <c r="G24" s="94"/>
      <c r="H24" s="94"/>
      <c r="I24" s="94"/>
      <c r="J24" s="94"/>
    </row>
    <row r="25" spans="1:11" x14ac:dyDescent="0.3">
      <c r="B25" s="94"/>
      <c r="C25" s="94"/>
      <c r="D25" s="94"/>
      <c r="E25" s="94"/>
      <c r="F25" s="94"/>
      <c r="G25" s="94"/>
      <c r="H25" s="94"/>
      <c r="I25" s="94"/>
      <c r="J25" s="94"/>
    </row>
    <row r="26" spans="1:11" x14ac:dyDescent="0.3">
      <c r="B26" s="94"/>
      <c r="C26" s="94"/>
      <c r="D26" s="94"/>
      <c r="E26" s="94"/>
      <c r="F26" s="94"/>
      <c r="G26" s="94"/>
      <c r="H26" s="94"/>
      <c r="I26" s="94"/>
      <c r="J26" s="94"/>
    </row>
    <row r="27" spans="1:11" x14ac:dyDescent="0.3">
      <c r="B27" s="94"/>
      <c r="C27" s="94"/>
      <c r="D27" s="94"/>
      <c r="E27" s="94"/>
      <c r="F27" s="94"/>
      <c r="G27" s="94"/>
      <c r="H27" s="94"/>
      <c r="I27" s="94"/>
      <c r="J27" s="94"/>
    </row>
    <row r="28" spans="1:11" ht="27.6" x14ac:dyDescent="0.3">
      <c r="B28" s="47"/>
      <c r="C28" s="47"/>
      <c r="D28" s="47"/>
      <c r="E28" s="47"/>
      <c r="F28" s="47"/>
      <c r="G28" s="47"/>
      <c r="H28" s="47"/>
      <c r="I28" s="47"/>
      <c r="J28" s="47"/>
    </row>
    <row r="29" spans="1:11" ht="27.6" x14ac:dyDescent="0.3">
      <c r="B29" s="47"/>
      <c r="C29" s="47"/>
      <c r="D29" s="47"/>
      <c r="E29" s="47"/>
      <c r="F29" s="47"/>
      <c r="G29" s="47"/>
      <c r="H29" s="47"/>
      <c r="I29" s="47"/>
      <c r="J29" s="47"/>
    </row>
    <row r="30" spans="1:11" ht="27.6" x14ac:dyDescent="0.3">
      <c r="B30" s="47"/>
      <c r="C30" s="47"/>
      <c r="D30" s="47"/>
      <c r="E30" s="47"/>
      <c r="F30" s="47"/>
      <c r="G30" s="47"/>
      <c r="H30" s="47"/>
      <c r="I30" s="47"/>
      <c r="J30" s="47"/>
    </row>
    <row r="33" spans="1:11" ht="46.8" customHeight="1" x14ac:dyDescent="0.3">
      <c r="A33" s="48" t="s">
        <v>109</v>
      </c>
      <c r="B33" s="48" t="s">
        <v>112</v>
      </c>
      <c r="C33" s="48" t="s">
        <v>279</v>
      </c>
      <c r="D33" s="95" t="s">
        <v>1</v>
      </c>
      <c r="E33" s="96"/>
      <c r="F33" s="97" t="s">
        <v>110</v>
      </c>
      <c r="G33" s="97"/>
      <c r="H33" s="97"/>
      <c r="I33" s="97"/>
      <c r="J33" s="97"/>
      <c r="K33" s="97"/>
    </row>
    <row r="34" spans="1:11" ht="14.55" customHeight="1" x14ac:dyDescent="0.3">
      <c r="A34" s="98" t="s">
        <v>280</v>
      </c>
      <c r="B34" s="83">
        <v>44910</v>
      </c>
      <c r="C34" s="100">
        <v>44957</v>
      </c>
      <c r="D34" s="103" t="s">
        <v>169</v>
      </c>
      <c r="E34" s="104"/>
      <c r="F34" s="99" t="s">
        <v>170</v>
      </c>
      <c r="G34" s="99"/>
      <c r="H34" s="99"/>
      <c r="I34" s="99"/>
      <c r="J34" s="99"/>
      <c r="K34" s="99"/>
    </row>
    <row r="35" spans="1:11" x14ac:dyDescent="0.3">
      <c r="A35" s="99"/>
      <c r="B35" s="84" t="s">
        <v>168</v>
      </c>
      <c r="C35" s="101"/>
      <c r="D35" s="105"/>
      <c r="E35" s="106"/>
      <c r="F35" s="91" t="s">
        <v>171</v>
      </c>
      <c r="G35" s="91"/>
      <c r="H35" s="91"/>
      <c r="I35" s="91"/>
      <c r="J35" s="91"/>
      <c r="K35" s="91"/>
    </row>
    <row r="36" spans="1:11" x14ac:dyDescent="0.3">
      <c r="A36" s="99"/>
      <c r="B36" s="84" t="s">
        <v>168</v>
      </c>
      <c r="C36" s="101"/>
      <c r="D36" s="105"/>
      <c r="E36" s="106"/>
      <c r="F36" s="91" t="s">
        <v>172</v>
      </c>
      <c r="G36" s="91"/>
      <c r="H36" s="91"/>
      <c r="I36" s="91"/>
      <c r="J36" s="91"/>
      <c r="K36" s="91"/>
    </row>
    <row r="37" spans="1:11" x14ac:dyDescent="0.3">
      <c r="A37" s="99"/>
      <c r="B37" s="84" t="s">
        <v>168</v>
      </c>
      <c r="C37" s="101"/>
      <c r="D37" s="105"/>
      <c r="E37" s="106"/>
      <c r="F37" s="91" t="s">
        <v>173</v>
      </c>
      <c r="G37" s="91"/>
      <c r="H37" s="91"/>
      <c r="I37" s="91"/>
      <c r="J37" s="91"/>
      <c r="K37" s="91"/>
    </row>
    <row r="38" spans="1:11" x14ac:dyDescent="0.3">
      <c r="A38" s="99"/>
      <c r="B38" s="84" t="s">
        <v>168</v>
      </c>
      <c r="C38" s="101"/>
      <c r="D38" s="105"/>
      <c r="E38" s="106"/>
      <c r="F38" s="91" t="s">
        <v>174</v>
      </c>
      <c r="G38" s="91"/>
      <c r="H38" s="91"/>
      <c r="I38" s="91"/>
      <c r="J38" s="91"/>
      <c r="K38" s="91"/>
    </row>
    <row r="39" spans="1:11" x14ac:dyDescent="0.3">
      <c r="A39" s="99"/>
      <c r="B39" s="84" t="s">
        <v>168</v>
      </c>
      <c r="C39" s="101"/>
      <c r="D39" s="105"/>
      <c r="E39" s="106"/>
      <c r="F39" s="91" t="s">
        <v>281</v>
      </c>
      <c r="G39" s="91"/>
      <c r="H39" s="91"/>
      <c r="I39" s="91"/>
      <c r="J39" s="91"/>
      <c r="K39" s="91"/>
    </row>
    <row r="40" spans="1:11" x14ac:dyDescent="0.3">
      <c r="A40" s="99"/>
      <c r="B40" s="84" t="s">
        <v>168</v>
      </c>
      <c r="C40" s="101"/>
      <c r="D40" s="105"/>
      <c r="E40" s="106"/>
      <c r="F40" s="91" t="s">
        <v>175</v>
      </c>
      <c r="G40" s="91"/>
      <c r="H40" s="91"/>
      <c r="I40" s="91"/>
      <c r="J40" s="91"/>
      <c r="K40" s="91"/>
    </row>
    <row r="41" spans="1:11" x14ac:dyDescent="0.3">
      <c r="A41" s="99"/>
      <c r="B41" s="84" t="s">
        <v>168</v>
      </c>
      <c r="C41" s="102"/>
      <c r="D41" s="107"/>
      <c r="E41" s="108"/>
      <c r="F41" s="91" t="s">
        <v>176</v>
      </c>
      <c r="G41" s="91"/>
      <c r="H41" s="91"/>
      <c r="I41" s="91"/>
      <c r="J41" s="91"/>
      <c r="K41" s="91"/>
    </row>
  </sheetData>
  <mergeCells count="16">
    <mergeCell ref="F41:K41"/>
    <mergeCell ref="D4:I6"/>
    <mergeCell ref="A15:K19"/>
    <mergeCell ref="B24:J27"/>
    <mergeCell ref="D33:E33"/>
    <mergeCell ref="F33:K33"/>
    <mergeCell ref="A34:A41"/>
    <mergeCell ref="C34:C41"/>
    <mergeCell ref="D34:E41"/>
    <mergeCell ref="F34:K34"/>
    <mergeCell ref="F35:K35"/>
    <mergeCell ref="F36:K36"/>
    <mergeCell ref="F37:K37"/>
    <mergeCell ref="F38:K38"/>
    <mergeCell ref="F39:K39"/>
    <mergeCell ref="F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7F54-3E35-4064-AD8E-407482BFE51F}">
  <dimension ref="A1:AU67"/>
  <sheetViews>
    <sheetView tabSelected="1" topLeftCell="AK1" zoomScale="80" zoomScaleNormal="80" workbookViewId="0">
      <selection activeCell="AR62" sqref="AR62"/>
    </sheetView>
  </sheetViews>
  <sheetFormatPr defaultColWidth="8.77734375" defaultRowHeight="14.4" x14ac:dyDescent="0.3"/>
  <cols>
    <col min="1" max="1" width="7.44140625" style="41" customWidth="1"/>
    <col min="2" max="2" width="18.77734375" style="41" customWidth="1"/>
    <col min="3" max="3" width="20" style="41" customWidth="1"/>
    <col min="4" max="4" width="27.44140625" style="41" customWidth="1"/>
    <col min="5" max="5" width="25.33203125" style="41" customWidth="1"/>
    <col min="6" max="7" width="16.109375" style="41" customWidth="1"/>
    <col min="8" max="8" width="14.33203125" style="41" customWidth="1"/>
    <col min="9" max="9" width="7.6640625" style="41" customWidth="1"/>
    <col min="10" max="11" width="7.33203125" style="41" customWidth="1"/>
    <col min="12" max="12" width="90.33203125" style="41" customWidth="1"/>
    <col min="13" max="13" width="62.5546875" style="41" customWidth="1"/>
    <col min="14" max="14" width="11" style="41" customWidth="1"/>
    <col min="15" max="15" width="11.77734375" style="41" customWidth="1"/>
    <col min="16" max="17" width="13.109375" style="41" customWidth="1"/>
    <col min="18" max="18" width="9.33203125" style="41" customWidth="1"/>
    <col min="19" max="19" width="9.44140625" style="41" customWidth="1"/>
    <col min="20" max="20" width="13" style="41" customWidth="1"/>
    <col min="21" max="21" width="12.33203125" style="41" customWidth="1"/>
    <col min="22" max="22" width="8.44140625" style="41" customWidth="1"/>
    <col min="23" max="24" width="10.109375" style="41" customWidth="1"/>
    <col min="25" max="25" width="74.77734375" style="41" customWidth="1"/>
    <col min="26" max="26" width="14.44140625" style="41" customWidth="1"/>
    <col min="27" max="27" width="10" style="41" customWidth="1"/>
    <col min="28" max="28" width="14.33203125" style="41" customWidth="1"/>
    <col min="29" max="29" width="13" style="41" customWidth="1"/>
    <col min="30" max="30" width="8.44140625" style="41" customWidth="1"/>
    <col min="31" max="31" width="13.109375" style="41" customWidth="1"/>
    <col min="32" max="32" width="16.33203125" style="41" customWidth="1"/>
    <col min="33" max="34" width="17.44140625" style="41" customWidth="1"/>
    <col min="35" max="35" width="18.44140625" style="41" customWidth="1"/>
    <col min="36" max="36" width="21.33203125" style="41" customWidth="1"/>
    <col min="37" max="37" width="71.77734375" style="41" customWidth="1"/>
    <col min="38" max="38" width="25.44140625" style="41" customWidth="1"/>
    <col min="39" max="39" width="18.6640625" style="41" customWidth="1"/>
    <col min="40" max="43" width="19.44140625" style="41" customWidth="1"/>
    <col min="44" max="44" width="27.44140625" style="41" customWidth="1"/>
    <col min="45" max="45" width="31.77734375" style="41" customWidth="1"/>
    <col min="46" max="46" width="20.109375" style="41" customWidth="1"/>
    <col min="47" max="47" width="22" style="41" customWidth="1"/>
    <col min="48" max="16384" width="8.77734375" style="41"/>
  </cols>
  <sheetData>
    <row r="1" spans="1:47" x14ac:dyDescent="0.3">
      <c r="B1" s="42"/>
      <c r="D1" s="43"/>
      <c r="E1" s="43"/>
      <c r="F1" s="42"/>
      <c r="G1" s="42"/>
      <c r="H1" s="42"/>
      <c r="I1" s="42"/>
      <c r="J1" s="42"/>
      <c r="K1" s="42"/>
      <c r="L1" s="44" t="s">
        <v>38</v>
      </c>
      <c r="M1" s="44"/>
      <c r="N1" s="45">
        <v>0.4</v>
      </c>
      <c r="O1" s="45">
        <v>0.15</v>
      </c>
      <c r="P1" s="45">
        <v>0.15</v>
      </c>
      <c r="Q1" s="45">
        <v>0.2</v>
      </c>
      <c r="R1" s="45">
        <v>0.1</v>
      </c>
      <c r="T1" s="45">
        <v>0.4</v>
      </c>
      <c r="U1" s="45">
        <v>0.6</v>
      </c>
      <c r="Y1" s="43"/>
      <c r="Z1" s="43"/>
      <c r="AA1" s="43"/>
      <c r="AB1" s="43"/>
      <c r="AC1" s="43"/>
      <c r="AD1" s="42"/>
      <c r="AK1" s="43"/>
      <c r="AL1" s="43"/>
    </row>
    <row r="2" spans="1:47" ht="15.6" x14ac:dyDescent="0.3">
      <c r="A2" s="109" t="s">
        <v>2</v>
      </c>
      <c r="B2" s="110"/>
      <c r="C2" s="110"/>
      <c r="D2" s="110"/>
      <c r="E2" s="110"/>
      <c r="F2" s="110"/>
      <c r="G2" s="110"/>
      <c r="H2" s="110"/>
      <c r="I2" s="110"/>
      <c r="J2" s="110"/>
      <c r="K2" s="110"/>
      <c r="L2" s="110"/>
      <c r="M2" s="111"/>
      <c r="N2" s="112"/>
      <c r="O2" s="112"/>
      <c r="P2" s="112"/>
      <c r="Q2" s="112"/>
      <c r="R2" s="112"/>
      <c r="S2" s="112"/>
      <c r="T2" s="112"/>
      <c r="U2" s="112"/>
      <c r="V2" s="112"/>
      <c r="W2" s="112"/>
      <c r="X2" s="112"/>
      <c r="Y2" s="112"/>
      <c r="Z2" s="112"/>
      <c r="AA2" s="112"/>
      <c r="AB2" s="112"/>
      <c r="AC2" s="112"/>
      <c r="AD2" s="112"/>
      <c r="AE2" s="112"/>
      <c r="AF2" s="112"/>
      <c r="AG2" s="112"/>
      <c r="AH2" s="113" t="s">
        <v>152</v>
      </c>
      <c r="AI2" s="113"/>
      <c r="AJ2" s="113"/>
      <c r="AK2" s="113"/>
      <c r="AL2" s="113"/>
      <c r="AM2" s="113"/>
      <c r="AN2" s="113"/>
      <c r="AO2" s="113"/>
      <c r="AP2" s="113"/>
      <c r="AQ2" s="113"/>
      <c r="AR2" s="113"/>
      <c r="AS2" s="114" t="s">
        <v>148</v>
      </c>
      <c r="AT2" s="114"/>
      <c r="AU2" s="114"/>
    </row>
    <row r="3" spans="1:47" s="46" customFormat="1" ht="109.2" customHeight="1" x14ac:dyDescent="0.3">
      <c r="A3" s="16" t="s">
        <v>97</v>
      </c>
      <c r="B3" s="16" t="s">
        <v>0</v>
      </c>
      <c r="C3" s="16" t="s">
        <v>95</v>
      </c>
      <c r="D3" s="78" t="s">
        <v>246</v>
      </c>
      <c r="E3" s="16" t="s">
        <v>165</v>
      </c>
      <c r="F3" s="16" t="s">
        <v>115</v>
      </c>
      <c r="G3" s="16" t="s">
        <v>247</v>
      </c>
      <c r="H3" s="16" t="s">
        <v>103</v>
      </c>
      <c r="I3" s="16" t="s">
        <v>81</v>
      </c>
      <c r="J3" s="16" t="s">
        <v>82</v>
      </c>
      <c r="K3" s="16" t="s">
        <v>286</v>
      </c>
      <c r="L3" s="16" t="s">
        <v>248</v>
      </c>
      <c r="M3" s="17" t="s">
        <v>249</v>
      </c>
      <c r="N3" s="17" t="s">
        <v>43</v>
      </c>
      <c r="O3" s="17" t="s">
        <v>23</v>
      </c>
      <c r="P3" s="17" t="s">
        <v>22</v>
      </c>
      <c r="Q3" s="17" t="s">
        <v>228</v>
      </c>
      <c r="R3" s="17" t="s">
        <v>233</v>
      </c>
      <c r="S3" s="17" t="s">
        <v>24</v>
      </c>
      <c r="T3" s="17" t="s">
        <v>83</v>
      </c>
      <c r="U3" s="17" t="s">
        <v>70</v>
      </c>
      <c r="V3" s="17" t="s">
        <v>25</v>
      </c>
      <c r="W3" s="17" t="s">
        <v>222</v>
      </c>
      <c r="X3" s="17" t="s">
        <v>223</v>
      </c>
      <c r="Y3" s="16" t="s">
        <v>260</v>
      </c>
      <c r="Z3" s="16" t="s">
        <v>261</v>
      </c>
      <c r="AA3" s="16" t="s">
        <v>262</v>
      </c>
      <c r="AB3" s="16" t="s">
        <v>104</v>
      </c>
      <c r="AC3" s="16" t="s">
        <v>105</v>
      </c>
      <c r="AD3" s="16" t="s">
        <v>30</v>
      </c>
      <c r="AE3" s="16" t="s">
        <v>106</v>
      </c>
      <c r="AF3" s="16" t="s">
        <v>107</v>
      </c>
      <c r="AG3" s="16" t="s">
        <v>90</v>
      </c>
      <c r="AH3" s="16" t="s">
        <v>144</v>
      </c>
      <c r="AI3" s="16" t="s">
        <v>145</v>
      </c>
      <c r="AJ3" s="17" t="s">
        <v>87</v>
      </c>
      <c r="AK3" s="17" t="s">
        <v>85</v>
      </c>
      <c r="AL3" s="17" t="s">
        <v>150</v>
      </c>
      <c r="AM3" s="17" t="s">
        <v>149</v>
      </c>
      <c r="AN3" s="17" t="s">
        <v>86</v>
      </c>
      <c r="AO3" s="17" t="s">
        <v>151</v>
      </c>
      <c r="AP3" s="17" t="s">
        <v>88</v>
      </c>
      <c r="AQ3" s="17" t="s">
        <v>96</v>
      </c>
      <c r="AR3" s="17" t="s">
        <v>157</v>
      </c>
      <c r="AS3" s="17" t="s">
        <v>116</v>
      </c>
      <c r="AT3" s="17" t="s">
        <v>146</v>
      </c>
      <c r="AU3" s="17" t="s">
        <v>147</v>
      </c>
    </row>
    <row r="4" spans="1:47" s="80" customFormat="1" ht="211.8" customHeight="1" x14ac:dyDescent="0.2">
      <c r="A4" s="49">
        <v>1</v>
      </c>
      <c r="B4" s="50" t="s">
        <v>250</v>
      </c>
      <c r="C4" s="51" t="s">
        <v>3</v>
      </c>
      <c r="D4" s="52" t="s">
        <v>368</v>
      </c>
      <c r="E4" s="52" t="s">
        <v>122</v>
      </c>
      <c r="F4" s="53" t="s">
        <v>121</v>
      </c>
      <c r="G4" s="53" t="s">
        <v>121</v>
      </c>
      <c r="H4" s="51" t="s">
        <v>121</v>
      </c>
      <c r="I4" s="54" t="s">
        <v>123</v>
      </c>
      <c r="J4" s="54" t="s">
        <v>123</v>
      </c>
      <c r="K4" s="54" t="s">
        <v>123</v>
      </c>
      <c r="L4" s="79" t="s">
        <v>259</v>
      </c>
      <c r="M4" s="57" t="s">
        <v>287</v>
      </c>
      <c r="N4" s="63">
        <v>3</v>
      </c>
      <c r="O4" s="55">
        <v>3</v>
      </c>
      <c r="P4" s="55">
        <v>3</v>
      </c>
      <c r="Q4" s="55">
        <v>1</v>
      </c>
      <c r="R4" s="55">
        <v>1</v>
      </c>
      <c r="S4" s="55">
        <f>(N4*$N$1)+(O4*$O$1)+(P4*$P$1)+(R4*$R$1)+(Q4*$Q$1)</f>
        <v>2.4000000000000004</v>
      </c>
      <c r="T4" s="55">
        <v>4</v>
      </c>
      <c r="U4" s="55">
        <v>5</v>
      </c>
      <c r="V4" s="55">
        <f>(T4*$T$1)+(U4*$U$1)</f>
        <v>4.5999999999999996</v>
      </c>
      <c r="W4" s="56">
        <f>S4*V4</f>
        <v>11.040000000000001</v>
      </c>
      <c r="X4" s="60" t="str">
        <f t="shared" ref="X4:X67" si="0">IF(W4="","",IF(W4&gt;16,"A",IF(W4&gt;5,"M",IF(W4&gt;2,"B","R"))))</f>
        <v>M</v>
      </c>
      <c r="Y4" s="57" t="s">
        <v>407</v>
      </c>
      <c r="Z4" s="58" t="s">
        <v>166</v>
      </c>
      <c r="AA4" s="55">
        <v>9</v>
      </c>
      <c r="AB4" s="55">
        <v>0</v>
      </c>
      <c r="AC4" s="55">
        <f t="shared" ref="AC4:AC67" si="1">AA4-AB4</f>
        <v>9</v>
      </c>
      <c r="AD4" s="59">
        <f t="shared" ref="AD4:AD67" si="2">IF(W4-AC4&gt;0.1,W4-AC4,IF(W4-AC4&lt;=0.1,0.1))</f>
        <v>2.0400000000000009</v>
      </c>
      <c r="AE4" s="60" t="str">
        <f t="shared" ref="AE4:AE67" si="3">IF(AD4="","",IF(AD4&gt;16,"A",IF(AD4&gt;5,"M",IF(AD4&gt;2,"B","R"))))</f>
        <v>B</v>
      </c>
      <c r="AF4" s="61" t="s">
        <v>166</v>
      </c>
      <c r="AG4" s="61" t="s">
        <v>166</v>
      </c>
      <c r="AH4" s="61" t="s">
        <v>166</v>
      </c>
      <c r="AI4" s="61" t="s">
        <v>166</v>
      </c>
      <c r="AJ4" s="61" t="s">
        <v>166</v>
      </c>
      <c r="AK4" s="61" t="s">
        <v>166</v>
      </c>
      <c r="AL4" s="61" t="s">
        <v>166</v>
      </c>
      <c r="AM4" s="61" t="s">
        <v>166</v>
      </c>
      <c r="AN4" s="61" t="s">
        <v>166</v>
      </c>
      <c r="AO4" s="61" t="s">
        <v>166</v>
      </c>
      <c r="AP4" s="61" t="s">
        <v>166</v>
      </c>
      <c r="AQ4" s="61" t="s">
        <v>166</v>
      </c>
      <c r="AR4" s="61" t="s">
        <v>166</v>
      </c>
      <c r="AS4" s="61" t="s">
        <v>263</v>
      </c>
      <c r="AT4" s="61" t="s">
        <v>162</v>
      </c>
      <c r="AU4" s="61" t="s">
        <v>388</v>
      </c>
    </row>
    <row r="5" spans="1:47" s="80" customFormat="1" ht="178.2" customHeight="1" x14ac:dyDescent="0.2">
      <c r="A5" s="49">
        <v>2</v>
      </c>
      <c r="B5" s="50" t="s">
        <v>288</v>
      </c>
      <c r="C5" s="51" t="s">
        <v>18</v>
      </c>
      <c r="D5" s="52" t="s">
        <v>214</v>
      </c>
      <c r="E5" s="52" t="s">
        <v>128</v>
      </c>
      <c r="F5" s="53" t="s">
        <v>121</v>
      </c>
      <c r="G5" s="53" t="s">
        <v>121</v>
      </c>
      <c r="H5" s="51" t="s">
        <v>121</v>
      </c>
      <c r="I5" s="54" t="s">
        <v>123</v>
      </c>
      <c r="J5" s="54" t="s">
        <v>123</v>
      </c>
      <c r="K5" s="54" t="s">
        <v>123</v>
      </c>
      <c r="L5" s="79" t="s">
        <v>259</v>
      </c>
      <c r="M5" s="57" t="s">
        <v>289</v>
      </c>
      <c r="N5" s="59">
        <v>3</v>
      </c>
      <c r="O5" s="55">
        <v>3</v>
      </c>
      <c r="P5" s="55">
        <v>3</v>
      </c>
      <c r="Q5" s="55">
        <v>1</v>
      </c>
      <c r="R5" s="55">
        <v>1</v>
      </c>
      <c r="S5" s="55">
        <f t="shared" ref="S5:S67" si="4">(N5*$N$1)+(O5*$O$1)+(P5*$P$1)+(R5*$R$1)+(Q5*$Q$1)</f>
        <v>2.4000000000000004</v>
      </c>
      <c r="T5" s="55">
        <v>4</v>
      </c>
      <c r="U5" s="55">
        <v>5</v>
      </c>
      <c r="V5" s="55">
        <f t="shared" ref="V5:V67" si="5">(T5*$T$1)+(U5*$U$1)</f>
        <v>4.5999999999999996</v>
      </c>
      <c r="W5" s="56">
        <f t="shared" ref="W5:W67" si="6">S5*V5</f>
        <v>11.040000000000001</v>
      </c>
      <c r="X5" s="60" t="str">
        <f t="shared" si="0"/>
        <v>M</v>
      </c>
      <c r="Y5" s="57" t="s">
        <v>408</v>
      </c>
      <c r="Z5" s="58" t="s">
        <v>166</v>
      </c>
      <c r="AA5" s="55">
        <v>9</v>
      </c>
      <c r="AB5" s="55">
        <v>0</v>
      </c>
      <c r="AC5" s="55">
        <f t="shared" si="1"/>
        <v>9</v>
      </c>
      <c r="AD5" s="59">
        <f t="shared" si="2"/>
        <v>2.0400000000000009</v>
      </c>
      <c r="AE5" s="60" t="str">
        <f t="shared" si="3"/>
        <v>B</v>
      </c>
      <c r="AF5" s="61" t="s">
        <v>166</v>
      </c>
      <c r="AG5" s="61" t="s">
        <v>166</v>
      </c>
      <c r="AH5" s="61" t="s">
        <v>166</v>
      </c>
      <c r="AI5" s="61" t="s">
        <v>166</v>
      </c>
      <c r="AJ5" s="61" t="s">
        <v>166</v>
      </c>
      <c r="AK5" s="61" t="s">
        <v>166</v>
      </c>
      <c r="AL5" s="61" t="s">
        <v>166</v>
      </c>
      <c r="AM5" s="61" t="s">
        <v>166</v>
      </c>
      <c r="AN5" s="61" t="s">
        <v>166</v>
      </c>
      <c r="AO5" s="61" t="s">
        <v>166</v>
      </c>
      <c r="AP5" s="61" t="s">
        <v>166</v>
      </c>
      <c r="AQ5" s="61" t="s">
        <v>166</v>
      </c>
      <c r="AR5" s="61" t="s">
        <v>166</v>
      </c>
      <c r="AS5" s="61" t="s">
        <v>263</v>
      </c>
      <c r="AT5" s="61" t="s">
        <v>162</v>
      </c>
      <c r="AU5" s="61" t="s">
        <v>388</v>
      </c>
    </row>
    <row r="6" spans="1:47" s="80" customFormat="1" ht="191.55" customHeight="1" x14ac:dyDescent="0.2">
      <c r="A6" s="49">
        <v>3</v>
      </c>
      <c r="B6" s="50" t="s">
        <v>288</v>
      </c>
      <c r="C6" s="51" t="s">
        <v>119</v>
      </c>
      <c r="D6" s="52" t="s">
        <v>369</v>
      </c>
      <c r="E6" s="52" t="s">
        <v>126</v>
      </c>
      <c r="F6" s="53" t="s">
        <v>123</v>
      </c>
      <c r="G6" s="53" t="s">
        <v>278</v>
      </c>
      <c r="H6" s="51" t="s">
        <v>121</v>
      </c>
      <c r="I6" s="54" t="s">
        <v>123</v>
      </c>
      <c r="J6" s="54" t="s">
        <v>123</v>
      </c>
      <c r="K6" s="54" t="s">
        <v>123</v>
      </c>
      <c r="L6" s="79" t="s">
        <v>259</v>
      </c>
      <c r="M6" s="57" t="s">
        <v>290</v>
      </c>
      <c r="N6" s="59">
        <v>1</v>
      </c>
      <c r="O6" s="55">
        <v>3</v>
      </c>
      <c r="P6" s="55">
        <v>3</v>
      </c>
      <c r="Q6" s="55">
        <v>1</v>
      </c>
      <c r="R6" s="55">
        <v>5</v>
      </c>
      <c r="S6" s="55">
        <f t="shared" si="4"/>
        <v>1.9999999999999998</v>
      </c>
      <c r="T6" s="55">
        <v>4</v>
      </c>
      <c r="U6" s="55">
        <v>5</v>
      </c>
      <c r="V6" s="55">
        <f t="shared" si="5"/>
        <v>4.5999999999999996</v>
      </c>
      <c r="W6" s="56">
        <f t="shared" si="6"/>
        <v>9.1999999999999975</v>
      </c>
      <c r="X6" s="60" t="str">
        <f t="shared" si="0"/>
        <v>M</v>
      </c>
      <c r="Y6" s="57" t="s">
        <v>409</v>
      </c>
      <c r="Z6" s="58" t="s">
        <v>166</v>
      </c>
      <c r="AA6" s="55">
        <v>10</v>
      </c>
      <c r="AB6" s="55">
        <v>0</v>
      </c>
      <c r="AC6" s="55">
        <f t="shared" si="1"/>
        <v>10</v>
      </c>
      <c r="AD6" s="59">
        <f t="shared" si="2"/>
        <v>0.1</v>
      </c>
      <c r="AE6" s="60" t="str">
        <f t="shared" si="3"/>
        <v>R</v>
      </c>
      <c r="AF6" s="61" t="s">
        <v>166</v>
      </c>
      <c r="AG6" s="61" t="s">
        <v>166</v>
      </c>
      <c r="AH6" s="61" t="s">
        <v>166</v>
      </c>
      <c r="AI6" s="61" t="s">
        <v>166</v>
      </c>
      <c r="AJ6" s="61" t="s">
        <v>166</v>
      </c>
      <c r="AK6" s="61" t="s">
        <v>166</v>
      </c>
      <c r="AL6" s="61" t="s">
        <v>166</v>
      </c>
      <c r="AM6" s="61" t="s">
        <v>166</v>
      </c>
      <c r="AN6" s="61" t="s">
        <v>166</v>
      </c>
      <c r="AO6" s="61" t="s">
        <v>166</v>
      </c>
      <c r="AP6" s="61" t="s">
        <v>166</v>
      </c>
      <c r="AQ6" s="61" t="s">
        <v>166</v>
      </c>
      <c r="AR6" s="61" t="s">
        <v>166</v>
      </c>
      <c r="AS6" s="61" t="s">
        <v>264</v>
      </c>
      <c r="AT6" s="61" t="s">
        <v>162</v>
      </c>
      <c r="AU6" s="61" t="s">
        <v>388</v>
      </c>
    </row>
    <row r="7" spans="1:47" s="80" customFormat="1" ht="200.55" customHeight="1" x14ac:dyDescent="0.2">
      <c r="A7" s="49">
        <v>4</v>
      </c>
      <c r="B7" s="50" t="s">
        <v>288</v>
      </c>
      <c r="C7" s="51" t="s">
        <v>17</v>
      </c>
      <c r="D7" s="52" t="s">
        <v>370</v>
      </c>
      <c r="E7" s="52" t="s">
        <v>127</v>
      </c>
      <c r="F7" s="51" t="s">
        <v>123</v>
      </c>
      <c r="G7" s="51" t="s">
        <v>278</v>
      </c>
      <c r="H7" s="51" t="s">
        <v>121</v>
      </c>
      <c r="I7" s="54" t="s">
        <v>123</v>
      </c>
      <c r="J7" s="54" t="s">
        <v>123</v>
      </c>
      <c r="K7" s="54" t="s">
        <v>123</v>
      </c>
      <c r="L7" s="79" t="s">
        <v>259</v>
      </c>
      <c r="M7" s="57" t="s">
        <v>291</v>
      </c>
      <c r="N7" s="59">
        <v>2</v>
      </c>
      <c r="O7" s="55">
        <v>1</v>
      </c>
      <c r="P7" s="55">
        <v>3</v>
      </c>
      <c r="Q7" s="55">
        <v>1</v>
      </c>
      <c r="R7" s="55">
        <v>5</v>
      </c>
      <c r="S7" s="55">
        <f t="shared" si="4"/>
        <v>2.1</v>
      </c>
      <c r="T7" s="55">
        <v>4</v>
      </c>
      <c r="U7" s="55">
        <v>5</v>
      </c>
      <c r="V7" s="55">
        <f t="shared" si="5"/>
        <v>4.5999999999999996</v>
      </c>
      <c r="W7" s="56">
        <f t="shared" si="6"/>
        <v>9.66</v>
      </c>
      <c r="X7" s="60" t="str">
        <f t="shared" si="0"/>
        <v>M</v>
      </c>
      <c r="Y7" s="57" t="s">
        <v>405</v>
      </c>
      <c r="Z7" s="58" t="s">
        <v>166</v>
      </c>
      <c r="AA7" s="55">
        <v>5</v>
      </c>
      <c r="AB7" s="55">
        <v>0</v>
      </c>
      <c r="AC7" s="55">
        <f t="shared" si="1"/>
        <v>5</v>
      </c>
      <c r="AD7" s="59">
        <f t="shared" si="2"/>
        <v>4.66</v>
      </c>
      <c r="AE7" s="60" t="str">
        <f t="shared" si="3"/>
        <v>B</v>
      </c>
      <c r="AF7" s="61" t="s">
        <v>166</v>
      </c>
      <c r="AG7" s="61" t="s">
        <v>166</v>
      </c>
      <c r="AH7" s="61" t="s">
        <v>166</v>
      </c>
      <c r="AI7" s="61" t="s">
        <v>166</v>
      </c>
      <c r="AJ7" s="61" t="s">
        <v>166</v>
      </c>
      <c r="AK7" s="61" t="s">
        <v>166</v>
      </c>
      <c r="AL7" s="61" t="s">
        <v>166</v>
      </c>
      <c r="AM7" s="61" t="s">
        <v>166</v>
      </c>
      <c r="AN7" s="61" t="s">
        <v>166</v>
      </c>
      <c r="AO7" s="61" t="s">
        <v>166</v>
      </c>
      <c r="AP7" s="61" t="s">
        <v>166</v>
      </c>
      <c r="AQ7" s="61" t="s">
        <v>166</v>
      </c>
      <c r="AR7" s="61" t="s">
        <v>166</v>
      </c>
      <c r="AS7" s="61" t="s">
        <v>265</v>
      </c>
      <c r="AT7" s="61" t="s">
        <v>162</v>
      </c>
      <c r="AU7" s="61" t="s">
        <v>388</v>
      </c>
    </row>
    <row r="8" spans="1:47" s="80" customFormat="1" ht="195.45" customHeight="1" x14ac:dyDescent="0.2">
      <c r="A8" s="49">
        <v>5</v>
      </c>
      <c r="B8" s="50" t="s">
        <v>288</v>
      </c>
      <c r="C8" s="51" t="s">
        <v>64</v>
      </c>
      <c r="D8" s="52" t="s">
        <v>201</v>
      </c>
      <c r="E8" s="52" t="s">
        <v>128</v>
      </c>
      <c r="F8" s="51" t="s">
        <v>121</v>
      </c>
      <c r="G8" s="51" t="s">
        <v>121</v>
      </c>
      <c r="H8" s="51" t="s">
        <v>121</v>
      </c>
      <c r="I8" s="54" t="s">
        <v>123</v>
      </c>
      <c r="J8" s="54" t="s">
        <v>123</v>
      </c>
      <c r="K8" s="54" t="s">
        <v>123</v>
      </c>
      <c r="L8" s="79" t="s">
        <v>259</v>
      </c>
      <c r="M8" s="57" t="s">
        <v>292</v>
      </c>
      <c r="N8" s="59">
        <v>1</v>
      </c>
      <c r="O8" s="55">
        <v>5</v>
      </c>
      <c r="P8" s="55">
        <v>3</v>
      </c>
      <c r="Q8" s="55">
        <v>1</v>
      </c>
      <c r="R8" s="55">
        <v>1</v>
      </c>
      <c r="S8" s="55">
        <f t="shared" si="4"/>
        <v>1.9</v>
      </c>
      <c r="T8" s="55">
        <v>4</v>
      </c>
      <c r="U8" s="55">
        <v>5</v>
      </c>
      <c r="V8" s="55">
        <f t="shared" si="5"/>
        <v>4.5999999999999996</v>
      </c>
      <c r="W8" s="56">
        <f t="shared" si="6"/>
        <v>8.7399999999999984</v>
      </c>
      <c r="X8" s="60" t="str">
        <f t="shared" si="0"/>
        <v>M</v>
      </c>
      <c r="Y8" s="57" t="s">
        <v>409</v>
      </c>
      <c r="Z8" s="58" t="s">
        <v>166</v>
      </c>
      <c r="AA8" s="55">
        <v>7</v>
      </c>
      <c r="AB8" s="55">
        <v>0</v>
      </c>
      <c r="AC8" s="55">
        <f t="shared" si="1"/>
        <v>7</v>
      </c>
      <c r="AD8" s="59">
        <f t="shared" si="2"/>
        <v>1.7399999999999984</v>
      </c>
      <c r="AE8" s="60" t="str">
        <f t="shared" si="3"/>
        <v>R</v>
      </c>
      <c r="AF8" s="61" t="s">
        <v>166</v>
      </c>
      <c r="AG8" s="61" t="s">
        <v>166</v>
      </c>
      <c r="AH8" s="64" t="s">
        <v>166</v>
      </c>
      <c r="AI8" s="64" t="s">
        <v>166</v>
      </c>
      <c r="AJ8" s="61" t="s">
        <v>166</v>
      </c>
      <c r="AK8" s="61" t="s">
        <v>166</v>
      </c>
      <c r="AL8" s="61" t="s">
        <v>166</v>
      </c>
      <c r="AM8" s="61" t="s">
        <v>166</v>
      </c>
      <c r="AN8" s="61" t="s">
        <v>166</v>
      </c>
      <c r="AO8" s="61" t="s">
        <v>166</v>
      </c>
      <c r="AP8" s="61" t="s">
        <v>166</v>
      </c>
      <c r="AQ8" s="61" t="s">
        <v>166</v>
      </c>
      <c r="AR8" s="61" t="s">
        <v>166</v>
      </c>
      <c r="AS8" s="61" t="s">
        <v>266</v>
      </c>
      <c r="AT8" s="61" t="s">
        <v>162</v>
      </c>
      <c r="AU8" s="61" t="s">
        <v>388</v>
      </c>
    </row>
    <row r="9" spans="1:47" s="80" customFormat="1" ht="201" customHeight="1" x14ac:dyDescent="0.2">
      <c r="A9" s="49">
        <v>6</v>
      </c>
      <c r="B9" s="50" t="s">
        <v>288</v>
      </c>
      <c r="C9" s="51" t="s">
        <v>10</v>
      </c>
      <c r="D9" s="52" t="s">
        <v>202</v>
      </c>
      <c r="E9" s="52" t="s">
        <v>128</v>
      </c>
      <c r="F9" s="51" t="s">
        <v>121</v>
      </c>
      <c r="G9" s="51" t="s">
        <v>121</v>
      </c>
      <c r="H9" s="51" t="s">
        <v>121</v>
      </c>
      <c r="I9" s="54" t="s">
        <v>123</v>
      </c>
      <c r="J9" s="54" t="s">
        <v>123</v>
      </c>
      <c r="K9" s="54" t="s">
        <v>123</v>
      </c>
      <c r="L9" s="79" t="s">
        <v>259</v>
      </c>
      <c r="M9" s="57" t="s">
        <v>293</v>
      </c>
      <c r="N9" s="63">
        <v>3</v>
      </c>
      <c r="O9" s="55">
        <v>3</v>
      </c>
      <c r="P9" s="55">
        <v>3</v>
      </c>
      <c r="Q9" s="55">
        <v>1</v>
      </c>
      <c r="R9" s="55">
        <v>1</v>
      </c>
      <c r="S9" s="55">
        <f t="shared" si="4"/>
        <v>2.4000000000000004</v>
      </c>
      <c r="T9" s="55">
        <v>4</v>
      </c>
      <c r="U9" s="55">
        <v>5</v>
      </c>
      <c r="V9" s="55">
        <f t="shared" si="5"/>
        <v>4.5999999999999996</v>
      </c>
      <c r="W9" s="56">
        <f t="shared" si="6"/>
        <v>11.040000000000001</v>
      </c>
      <c r="X9" s="60" t="str">
        <f t="shared" si="0"/>
        <v>M</v>
      </c>
      <c r="Y9" s="57" t="s">
        <v>409</v>
      </c>
      <c r="Z9" s="58" t="s">
        <v>166</v>
      </c>
      <c r="AA9" s="55">
        <v>8</v>
      </c>
      <c r="AB9" s="55">
        <v>0</v>
      </c>
      <c r="AC9" s="55">
        <f t="shared" si="1"/>
        <v>8</v>
      </c>
      <c r="AD9" s="59">
        <f t="shared" si="2"/>
        <v>3.0400000000000009</v>
      </c>
      <c r="AE9" s="60" t="str">
        <f t="shared" si="3"/>
        <v>B</v>
      </c>
      <c r="AF9" s="61" t="s">
        <v>166</v>
      </c>
      <c r="AG9" s="61" t="s">
        <v>166</v>
      </c>
      <c r="AH9" s="61" t="s">
        <v>166</v>
      </c>
      <c r="AI9" s="61" t="s">
        <v>166</v>
      </c>
      <c r="AJ9" s="61" t="s">
        <v>166</v>
      </c>
      <c r="AK9" s="61" t="s">
        <v>166</v>
      </c>
      <c r="AL9" s="61" t="s">
        <v>166</v>
      </c>
      <c r="AM9" s="61" t="s">
        <v>166</v>
      </c>
      <c r="AN9" s="61" t="s">
        <v>166</v>
      </c>
      <c r="AO9" s="61" t="s">
        <v>166</v>
      </c>
      <c r="AP9" s="61" t="s">
        <v>166</v>
      </c>
      <c r="AQ9" s="61" t="s">
        <v>166</v>
      </c>
      <c r="AR9" s="61" t="s">
        <v>166</v>
      </c>
      <c r="AS9" s="61"/>
      <c r="AT9" s="61"/>
      <c r="AU9" s="61"/>
    </row>
    <row r="10" spans="1:47" s="80" customFormat="1" ht="194.55" customHeight="1" x14ac:dyDescent="0.2">
      <c r="A10" s="49">
        <v>7</v>
      </c>
      <c r="B10" s="50" t="s">
        <v>288</v>
      </c>
      <c r="C10" s="51" t="s">
        <v>11</v>
      </c>
      <c r="D10" s="52" t="s">
        <v>201</v>
      </c>
      <c r="E10" s="52" t="s">
        <v>122</v>
      </c>
      <c r="F10" s="51" t="s">
        <v>121</v>
      </c>
      <c r="G10" s="51" t="s">
        <v>121</v>
      </c>
      <c r="H10" s="51" t="s">
        <v>121</v>
      </c>
      <c r="I10" s="54" t="s">
        <v>123</v>
      </c>
      <c r="J10" s="54" t="s">
        <v>123</v>
      </c>
      <c r="K10" s="54" t="s">
        <v>123</v>
      </c>
      <c r="L10" s="79" t="s">
        <v>259</v>
      </c>
      <c r="M10" s="52" t="s">
        <v>294</v>
      </c>
      <c r="N10" s="51">
        <v>3</v>
      </c>
      <c r="O10" s="55">
        <v>5</v>
      </c>
      <c r="P10" s="55">
        <v>3</v>
      </c>
      <c r="Q10" s="55">
        <v>1</v>
      </c>
      <c r="R10" s="55">
        <v>1</v>
      </c>
      <c r="S10" s="55">
        <f t="shared" si="4"/>
        <v>2.7000000000000006</v>
      </c>
      <c r="T10" s="55">
        <v>4</v>
      </c>
      <c r="U10" s="55">
        <v>5</v>
      </c>
      <c r="V10" s="55">
        <f t="shared" si="5"/>
        <v>4.5999999999999996</v>
      </c>
      <c r="W10" s="56">
        <f t="shared" si="6"/>
        <v>12.420000000000002</v>
      </c>
      <c r="X10" s="60" t="str">
        <f t="shared" si="0"/>
        <v>M</v>
      </c>
      <c r="Y10" s="57" t="s">
        <v>410</v>
      </c>
      <c r="Z10" s="58" t="s">
        <v>166</v>
      </c>
      <c r="AA10" s="55">
        <v>8</v>
      </c>
      <c r="AB10" s="55">
        <v>0</v>
      </c>
      <c r="AC10" s="55">
        <f t="shared" si="1"/>
        <v>8</v>
      </c>
      <c r="AD10" s="59">
        <f t="shared" si="2"/>
        <v>4.4200000000000017</v>
      </c>
      <c r="AE10" s="60" t="str">
        <f t="shared" si="3"/>
        <v>B</v>
      </c>
      <c r="AF10" s="61" t="s">
        <v>166</v>
      </c>
      <c r="AG10" s="61" t="s">
        <v>166</v>
      </c>
      <c r="AH10" s="61" t="s">
        <v>166</v>
      </c>
      <c r="AI10" s="61" t="s">
        <v>166</v>
      </c>
      <c r="AJ10" s="61" t="s">
        <v>166</v>
      </c>
      <c r="AK10" s="61" t="s">
        <v>166</v>
      </c>
      <c r="AL10" s="61" t="s">
        <v>166</v>
      </c>
      <c r="AM10" s="61" t="s">
        <v>166</v>
      </c>
      <c r="AN10" s="61" t="s">
        <v>166</v>
      </c>
      <c r="AO10" s="61" t="s">
        <v>166</v>
      </c>
      <c r="AP10" s="61" t="s">
        <v>166</v>
      </c>
      <c r="AQ10" s="61" t="s">
        <v>166</v>
      </c>
      <c r="AR10" s="61" t="s">
        <v>166</v>
      </c>
      <c r="AS10" s="61" t="s">
        <v>267</v>
      </c>
      <c r="AT10" s="61" t="s">
        <v>162</v>
      </c>
      <c r="AU10" s="61" t="s">
        <v>388</v>
      </c>
    </row>
    <row r="11" spans="1:47" s="80" customFormat="1" ht="182.55" customHeight="1" x14ac:dyDescent="0.2">
      <c r="A11" s="49">
        <v>8</v>
      </c>
      <c r="B11" s="50" t="s">
        <v>295</v>
      </c>
      <c r="C11" s="51" t="s">
        <v>188</v>
      </c>
      <c r="D11" s="52" t="s">
        <v>370</v>
      </c>
      <c r="E11" s="52" t="s">
        <v>122</v>
      </c>
      <c r="F11" s="51" t="s">
        <v>121</v>
      </c>
      <c r="G11" s="51" t="s">
        <v>121</v>
      </c>
      <c r="H11" s="51" t="s">
        <v>121</v>
      </c>
      <c r="I11" s="54" t="s">
        <v>123</v>
      </c>
      <c r="J11" s="54" t="s">
        <v>123</v>
      </c>
      <c r="K11" s="54" t="s">
        <v>123</v>
      </c>
      <c r="L11" s="79" t="s">
        <v>259</v>
      </c>
      <c r="M11" s="57" t="s">
        <v>296</v>
      </c>
      <c r="N11" s="51">
        <v>3</v>
      </c>
      <c r="O11" s="55">
        <v>1</v>
      </c>
      <c r="P11" s="55">
        <v>3</v>
      </c>
      <c r="Q11" s="55">
        <v>1</v>
      </c>
      <c r="R11" s="55">
        <v>1</v>
      </c>
      <c r="S11" s="55">
        <f t="shared" si="4"/>
        <v>2.1</v>
      </c>
      <c r="T11" s="55">
        <v>3</v>
      </c>
      <c r="U11" s="55">
        <v>5</v>
      </c>
      <c r="V11" s="55">
        <f t="shared" si="5"/>
        <v>4.2</v>
      </c>
      <c r="W11" s="56">
        <f t="shared" si="6"/>
        <v>8.82</v>
      </c>
      <c r="X11" s="60" t="str">
        <f t="shared" si="0"/>
        <v>M</v>
      </c>
      <c r="Y11" s="57" t="s">
        <v>411</v>
      </c>
      <c r="Z11" s="58" t="s">
        <v>166</v>
      </c>
      <c r="AA11" s="55">
        <v>9</v>
      </c>
      <c r="AB11" s="55">
        <v>0</v>
      </c>
      <c r="AC11" s="55">
        <f t="shared" si="1"/>
        <v>9</v>
      </c>
      <c r="AD11" s="59">
        <f t="shared" si="2"/>
        <v>0.1</v>
      </c>
      <c r="AE11" s="60" t="str">
        <f t="shared" si="3"/>
        <v>R</v>
      </c>
      <c r="AF11" s="61" t="s">
        <v>166</v>
      </c>
      <c r="AG11" s="61" t="s">
        <v>166</v>
      </c>
      <c r="AH11" s="61" t="s">
        <v>166</v>
      </c>
      <c r="AI11" s="61" t="s">
        <v>166</v>
      </c>
      <c r="AJ11" s="61" t="s">
        <v>166</v>
      </c>
      <c r="AK11" s="61" t="s">
        <v>166</v>
      </c>
      <c r="AL11" s="61" t="s">
        <v>166</v>
      </c>
      <c r="AM11" s="61" t="s">
        <v>166</v>
      </c>
      <c r="AN11" s="61" t="s">
        <v>166</v>
      </c>
      <c r="AO11" s="61" t="s">
        <v>166</v>
      </c>
      <c r="AP11" s="61" t="s">
        <v>166</v>
      </c>
      <c r="AQ11" s="61" t="s">
        <v>166</v>
      </c>
      <c r="AR11" s="61" t="s">
        <v>166</v>
      </c>
      <c r="AS11" s="61" t="s">
        <v>268</v>
      </c>
      <c r="AT11" s="61" t="s">
        <v>162</v>
      </c>
      <c r="AU11" s="61" t="s">
        <v>388</v>
      </c>
    </row>
    <row r="12" spans="1:47" s="80" customFormat="1" ht="259.8" customHeight="1" x14ac:dyDescent="0.2">
      <c r="A12" s="49">
        <v>9</v>
      </c>
      <c r="B12" s="50" t="s">
        <v>20</v>
      </c>
      <c r="C12" s="51" t="s">
        <v>6</v>
      </c>
      <c r="D12" s="52" t="s">
        <v>371</v>
      </c>
      <c r="E12" s="52" t="s">
        <v>122</v>
      </c>
      <c r="F12" s="51" t="s">
        <v>121</v>
      </c>
      <c r="G12" s="51" t="s">
        <v>121</v>
      </c>
      <c r="H12" s="51" t="s">
        <v>121</v>
      </c>
      <c r="I12" s="54" t="s">
        <v>123</v>
      </c>
      <c r="J12" s="54" t="s">
        <v>123</v>
      </c>
      <c r="K12" s="54" t="s">
        <v>123</v>
      </c>
      <c r="L12" s="79" t="s">
        <v>259</v>
      </c>
      <c r="M12" s="87" t="s">
        <v>297</v>
      </c>
      <c r="N12" s="81">
        <v>3</v>
      </c>
      <c r="O12" s="55">
        <v>5</v>
      </c>
      <c r="P12" s="55">
        <v>3</v>
      </c>
      <c r="Q12" s="55">
        <v>1</v>
      </c>
      <c r="R12" s="55">
        <v>1</v>
      </c>
      <c r="S12" s="55">
        <f t="shared" si="4"/>
        <v>2.7000000000000006</v>
      </c>
      <c r="T12" s="55">
        <v>3</v>
      </c>
      <c r="U12" s="55">
        <v>5</v>
      </c>
      <c r="V12" s="55">
        <f t="shared" si="5"/>
        <v>4.2</v>
      </c>
      <c r="W12" s="56">
        <f t="shared" si="6"/>
        <v>11.340000000000003</v>
      </c>
      <c r="X12" s="60" t="str">
        <f t="shared" si="0"/>
        <v>M</v>
      </c>
      <c r="Y12" s="57" t="s">
        <v>298</v>
      </c>
      <c r="Z12" s="58" t="s">
        <v>166</v>
      </c>
      <c r="AA12" s="55">
        <v>10</v>
      </c>
      <c r="AB12" s="55">
        <v>0</v>
      </c>
      <c r="AC12" s="55">
        <f t="shared" si="1"/>
        <v>10</v>
      </c>
      <c r="AD12" s="59">
        <f t="shared" si="2"/>
        <v>1.3400000000000034</v>
      </c>
      <c r="AE12" s="60" t="str">
        <f t="shared" si="3"/>
        <v>R</v>
      </c>
      <c r="AF12" s="61" t="s">
        <v>166</v>
      </c>
      <c r="AG12" s="61" t="s">
        <v>166</v>
      </c>
      <c r="AH12" s="61" t="s">
        <v>166</v>
      </c>
      <c r="AI12" s="61" t="s">
        <v>166</v>
      </c>
      <c r="AJ12" s="61" t="s">
        <v>166</v>
      </c>
      <c r="AK12" s="61" t="s">
        <v>166</v>
      </c>
      <c r="AL12" s="61" t="s">
        <v>166</v>
      </c>
      <c r="AM12" s="61" t="s">
        <v>166</v>
      </c>
      <c r="AN12" s="61" t="s">
        <v>166</v>
      </c>
      <c r="AO12" s="61" t="s">
        <v>166</v>
      </c>
      <c r="AP12" s="61" t="s">
        <v>166</v>
      </c>
      <c r="AQ12" s="61" t="s">
        <v>166</v>
      </c>
      <c r="AR12" s="61" t="s">
        <v>166</v>
      </c>
      <c r="AS12" s="61" t="s">
        <v>153</v>
      </c>
      <c r="AT12" s="61" t="s">
        <v>162</v>
      </c>
      <c r="AU12" s="61" t="s">
        <v>388</v>
      </c>
    </row>
    <row r="13" spans="1:47" s="80" customFormat="1" ht="184.2" customHeight="1" x14ac:dyDescent="0.2">
      <c r="A13" s="49">
        <v>10</v>
      </c>
      <c r="B13" s="50" t="s">
        <v>20</v>
      </c>
      <c r="C13" s="51" t="s">
        <v>65</v>
      </c>
      <c r="D13" s="52" t="s">
        <v>201</v>
      </c>
      <c r="E13" s="52" t="s">
        <v>122</v>
      </c>
      <c r="F13" s="51" t="s">
        <v>121</v>
      </c>
      <c r="G13" s="51" t="s">
        <v>121</v>
      </c>
      <c r="H13" s="51" t="s">
        <v>121</v>
      </c>
      <c r="I13" s="54" t="s">
        <v>123</v>
      </c>
      <c r="J13" s="54" t="s">
        <v>123</v>
      </c>
      <c r="K13" s="54" t="s">
        <v>123</v>
      </c>
      <c r="L13" s="79" t="s">
        <v>259</v>
      </c>
      <c r="M13" s="87" t="s">
        <v>299</v>
      </c>
      <c r="N13" s="81">
        <v>1</v>
      </c>
      <c r="O13" s="55">
        <v>3</v>
      </c>
      <c r="P13" s="55">
        <v>3</v>
      </c>
      <c r="Q13" s="55">
        <v>1</v>
      </c>
      <c r="R13" s="55">
        <v>1</v>
      </c>
      <c r="S13" s="55">
        <f t="shared" si="4"/>
        <v>1.5999999999999999</v>
      </c>
      <c r="T13" s="55">
        <v>3</v>
      </c>
      <c r="U13" s="55">
        <v>5</v>
      </c>
      <c r="V13" s="55">
        <f t="shared" si="5"/>
        <v>4.2</v>
      </c>
      <c r="W13" s="56">
        <f t="shared" si="6"/>
        <v>6.72</v>
      </c>
      <c r="X13" s="60" t="str">
        <f t="shared" si="0"/>
        <v>M</v>
      </c>
      <c r="Y13" s="57" t="s">
        <v>412</v>
      </c>
      <c r="Z13" s="58" t="s">
        <v>166</v>
      </c>
      <c r="AA13" s="55">
        <v>7</v>
      </c>
      <c r="AB13" s="55">
        <v>0</v>
      </c>
      <c r="AC13" s="55">
        <f t="shared" si="1"/>
        <v>7</v>
      </c>
      <c r="AD13" s="59">
        <f t="shared" si="2"/>
        <v>0.1</v>
      </c>
      <c r="AE13" s="60" t="str">
        <f t="shared" si="3"/>
        <v>R</v>
      </c>
      <c r="AF13" s="61" t="s">
        <v>166</v>
      </c>
      <c r="AG13" s="61" t="s">
        <v>166</v>
      </c>
      <c r="AH13" s="64" t="s">
        <v>166</v>
      </c>
      <c r="AI13" s="64" t="s">
        <v>166</v>
      </c>
      <c r="AJ13" s="61" t="s">
        <v>166</v>
      </c>
      <c r="AK13" s="61" t="s">
        <v>166</v>
      </c>
      <c r="AL13" s="61" t="s">
        <v>166</v>
      </c>
      <c r="AM13" s="61" t="s">
        <v>166</v>
      </c>
      <c r="AN13" s="61" t="s">
        <v>166</v>
      </c>
      <c r="AO13" s="61" t="s">
        <v>166</v>
      </c>
      <c r="AP13" s="61" t="s">
        <v>166</v>
      </c>
      <c r="AQ13" s="61" t="s">
        <v>166</v>
      </c>
      <c r="AR13" s="61" t="s">
        <v>166</v>
      </c>
      <c r="AS13" s="61" t="s">
        <v>269</v>
      </c>
      <c r="AT13" s="61" t="s">
        <v>162</v>
      </c>
      <c r="AU13" s="61" t="s">
        <v>300</v>
      </c>
    </row>
    <row r="14" spans="1:47" s="80" customFormat="1" ht="189" customHeight="1" x14ac:dyDescent="0.2">
      <c r="A14" s="49">
        <v>11</v>
      </c>
      <c r="B14" s="50" t="s">
        <v>20</v>
      </c>
      <c r="C14" s="51" t="s">
        <v>19</v>
      </c>
      <c r="D14" s="52" t="s">
        <v>201</v>
      </c>
      <c r="E14" s="52" t="s">
        <v>122</v>
      </c>
      <c r="F14" s="51" t="s">
        <v>121</v>
      </c>
      <c r="G14" s="51" t="s">
        <v>121</v>
      </c>
      <c r="H14" s="51" t="s">
        <v>121</v>
      </c>
      <c r="I14" s="54" t="s">
        <v>123</v>
      </c>
      <c r="J14" s="54" t="s">
        <v>123</v>
      </c>
      <c r="K14" s="54" t="s">
        <v>123</v>
      </c>
      <c r="L14" s="79" t="s">
        <v>259</v>
      </c>
      <c r="M14" s="57" t="s">
        <v>301</v>
      </c>
      <c r="N14" s="59">
        <v>1</v>
      </c>
      <c r="O14" s="55">
        <v>3</v>
      </c>
      <c r="P14" s="55">
        <v>3</v>
      </c>
      <c r="Q14" s="55">
        <v>1</v>
      </c>
      <c r="R14" s="55">
        <v>1</v>
      </c>
      <c r="S14" s="55">
        <f t="shared" si="4"/>
        <v>1.5999999999999999</v>
      </c>
      <c r="T14" s="55">
        <v>3</v>
      </c>
      <c r="U14" s="55">
        <v>5</v>
      </c>
      <c r="V14" s="55">
        <f t="shared" si="5"/>
        <v>4.2</v>
      </c>
      <c r="W14" s="56">
        <f t="shared" si="6"/>
        <v>6.72</v>
      </c>
      <c r="X14" s="60" t="str">
        <f t="shared" si="0"/>
        <v>M</v>
      </c>
      <c r="Y14" s="57" t="s">
        <v>302</v>
      </c>
      <c r="Z14" s="58" t="s">
        <v>166</v>
      </c>
      <c r="AA14" s="55">
        <v>8</v>
      </c>
      <c r="AB14" s="55">
        <v>0</v>
      </c>
      <c r="AC14" s="55">
        <f t="shared" si="1"/>
        <v>8</v>
      </c>
      <c r="AD14" s="59">
        <f t="shared" si="2"/>
        <v>0.1</v>
      </c>
      <c r="AE14" s="60" t="str">
        <f t="shared" si="3"/>
        <v>R</v>
      </c>
      <c r="AF14" s="61" t="s">
        <v>166</v>
      </c>
      <c r="AG14" s="61" t="s">
        <v>166</v>
      </c>
      <c r="AH14" s="61" t="s">
        <v>166</v>
      </c>
      <c r="AI14" s="61" t="s">
        <v>166</v>
      </c>
      <c r="AJ14" s="61" t="s">
        <v>166</v>
      </c>
      <c r="AK14" s="61" t="s">
        <v>166</v>
      </c>
      <c r="AL14" s="61" t="s">
        <v>166</v>
      </c>
      <c r="AM14" s="61" t="s">
        <v>166</v>
      </c>
      <c r="AN14" s="61" t="s">
        <v>166</v>
      </c>
      <c r="AO14" s="61" t="s">
        <v>166</v>
      </c>
      <c r="AP14" s="61" t="s">
        <v>166</v>
      </c>
      <c r="AQ14" s="61" t="s">
        <v>166</v>
      </c>
      <c r="AR14" s="61" t="s">
        <v>166</v>
      </c>
      <c r="AS14" s="61" t="s">
        <v>270</v>
      </c>
      <c r="AT14" s="61" t="s">
        <v>162</v>
      </c>
      <c r="AU14" s="61" t="s">
        <v>300</v>
      </c>
    </row>
    <row r="15" spans="1:47" ht="190.2" customHeight="1" x14ac:dyDescent="0.3">
      <c r="A15" s="49">
        <v>12</v>
      </c>
      <c r="B15" s="50" t="s">
        <v>20</v>
      </c>
      <c r="C15" s="51" t="s">
        <v>189</v>
      </c>
      <c r="D15" s="52" t="s">
        <v>370</v>
      </c>
      <c r="E15" s="52" t="s">
        <v>122</v>
      </c>
      <c r="F15" s="51" t="s">
        <v>121</v>
      </c>
      <c r="G15" s="51" t="s">
        <v>121</v>
      </c>
      <c r="H15" s="51" t="s">
        <v>121</v>
      </c>
      <c r="I15" s="54" t="s">
        <v>123</v>
      </c>
      <c r="J15" s="54" t="s">
        <v>123</v>
      </c>
      <c r="K15" s="54" t="s">
        <v>123</v>
      </c>
      <c r="L15" s="79" t="s">
        <v>259</v>
      </c>
      <c r="M15" s="87" t="s">
        <v>303</v>
      </c>
      <c r="N15" s="81">
        <v>2</v>
      </c>
      <c r="O15" s="55">
        <v>3</v>
      </c>
      <c r="P15" s="55">
        <v>3</v>
      </c>
      <c r="Q15" s="55">
        <v>1</v>
      </c>
      <c r="R15" s="55">
        <v>1</v>
      </c>
      <c r="S15" s="55">
        <f t="shared" si="4"/>
        <v>2</v>
      </c>
      <c r="T15" s="55">
        <v>3</v>
      </c>
      <c r="U15" s="55">
        <v>5</v>
      </c>
      <c r="V15" s="55">
        <f t="shared" si="5"/>
        <v>4.2</v>
      </c>
      <c r="W15" s="56">
        <f t="shared" si="6"/>
        <v>8.4</v>
      </c>
      <c r="X15" s="60" t="str">
        <f t="shared" si="0"/>
        <v>M</v>
      </c>
      <c r="Y15" s="57" t="s">
        <v>302</v>
      </c>
      <c r="Z15" s="58" t="s">
        <v>166</v>
      </c>
      <c r="AA15" s="55">
        <v>9</v>
      </c>
      <c r="AB15" s="55">
        <v>0</v>
      </c>
      <c r="AC15" s="55">
        <f t="shared" si="1"/>
        <v>9</v>
      </c>
      <c r="AD15" s="59">
        <f t="shared" si="2"/>
        <v>0.1</v>
      </c>
      <c r="AE15" s="60" t="str">
        <f t="shared" si="3"/>
        <v>R</v>
      </c>
      <c r="AF15" s="61" t="s">
        <v>166</v>
      </c>
      <c r="AG15" s="61" t="s">
        <v>166</v>
      </c>
      <c r="AH15" s="61" t="s">
        <v>166</v>
      </c>
      <c r="AI15" s="61" t="s">
        <v>166</v>
      </c>
      <c r="AJ15" s="61" t="s">
        <v>166</v>
      </c>
      <c r="AK15" s="61" t="s">
        <v>166</v>
      </c>
      <c r="AL15" s="61" t="s">
        <v>166</v>
      </c>
      <c r="AM15" s="61" t="s">
        <v>166</v>
      </c>
      <c r="AN15" s="61" t="s">
        <v>166</v>
      </c>
      <c r="AO15" s="61" t="s">
        <v>166</v>
      </c>
      <c r="AP15" s="61" t="s">
        <v>166</v>
      </c>
      <c r="AQ15" s="61" t="s">
        <v>166</v>
      </c>
      <c r="AR15" s="61" t="s">
        <v>166</v>
      </c>
      <c r="AS15" s="61" t="s">
        <v>154</v>
      </c>
      <c r="AT15" s="61" t="s">
        <v>162</v>
      </c>
      <c r="AU15" s="61" t="s">
        <v>388</v>
      </c>
    </row>
    <row r="16" spans="1:47" ht="200.55" customHeight="1" x14ac:dyDescent="0.3">
      <c r="A16" s="49">
        <v>13</v>
      </c>
      <c r="B16" s="50" t="s">
        <v>20</v>
      </c>
      <c r="C16" s="51" t="s">
        <v>163</v>
      </c>
      <c r="D16" s="52" t="s">
        <v>370</v>
      </c>
      <c r="E16" s="52" t="s">
        <v>122</v>
      </c>
      <c r="F16" s="51" t="s">
        <v>121</v>
      </c>
      <c r="G16" s="51" t="s">
        <v>121</v>
      </c>
      <c r="H16" s="51" t="s">
        <v>121</v>
      </c>
      <c r="I16" s="54" t="s">
        <v>123</v>
      </c>
      <c r="J16" s="54" t="s">
        <v>123</v>
      </c>
      <c r="K16" s="54" t="s">
        <v>123</v>
      </c>
      <c r="L16" s="79" t="s">
        <v>259</v>
      </c>
      <c r="M16" s="87" t="s">
        <v>304</v>
      </c>
      <c r="N16" s="81">
        <v>2</v>
      </c>
      <c r="O16" s="55">
        <v>1</v>
      </c>
      <c r="P16" s="55">
        <v>3</v>
      </c>
      <c r="Q16" s="55">
        <v>1</v>
      </c>
      <c r="R16" s="55">
        <v>1</v>
      </c>
      <c r="S16" s="55">
        <f t="shared" si="4"/>
        <v>1.7</v>
      </c>
      <c r="T16" s="55">
        <v>3</v>
      </c>
      <c r="U16" s="55">
        <v>5</v>
      </c>
      <c r="V16" s="55">
        <f t="shared" si="5"/>
        <v>4.2</v>
      </c>
      <c r="W16" s="56">
        <f t="shared" si="6"/>
        <v>7.14</v>
      </c>
      <c r="X16" s="60" t="str">
        <f t="shared" si="0"/>
        <v>M</v>
      </c>
      <c r="Y16" s="57" t="s">
        <v>406</v>
      </c>
      <c r="Z16" s="58" t="s">
        <v>166</v>
      </c>
      <c r="AA16" s="55">
        <v>7</v>
      </c>
      <c r="AB16" s="55">
        <v>0</v>
      </c>
      <c r="AC16" s="55">
        <f t="shared" si="1"/>
        <v>7</v>
      </c>
      <c r="AD16" s="59">
        <f t="shared" si="2"/>
        <v>0.13999999999999968</v>
      </c>
      <c r="AE16" s="60" t="str">
        <f t="shared" si="3"/>
        <v>R</v>
      </c>
      <c r="AF16" s="61" t="s">
        <v>166</v>
      </c>
      <c r="AG16" s="61" t="s">
        <v>166</v>
      </c>
      <c r="AH16" s="61" t="s">
        <v>166</v>
      </c>
      <c r="AI16" s="61" t="s">
        <v>166</v>
      </c>
      <c r="AJ16" s="61" t="s">
        <v>166</v>
      </c>
      <c r="AK16" s="61" t="s">
        <v>166</v>
      </c>
      <c r="AL16" s="61" t="s">
        <v>166</v>
      </c>
      <c r="AM16" s="61" t="s">
        <v>166</v>
      </c>
      <c r="AN16" s="61" t="s">
        <v>166</v>
      </c>
      <c r="AO16" s="61" t="s">
        <v>166</v>
      </c>
      <c r="AP16" s="61" t="s">
        <v>166</v>
      </c>
      <c r="AQ16" s="61" t="s">
        <v>166</v>
      </c>
      <c r="AR16" s="61" t="s">
        <v>166</v>
      </c>
      <c r="AS16" s="61" t="s">
        <v>217</v>
      </c>
      <c r="AT16" s="61" t="s">
        <v>162</v>
      </c>
      <c r="AU16" s="61" t="s">
        <v>388</v>
      </c>
    </row>
    <row r="17" spans="1:47" ht="177" customHeight="1" x14ac:dyDescent="0.3">
      <c r="A17" s="49">
        <v>14</v>
      </c>
      <c r="B17" s="50" t="s">
        <v>305</v>
      </c>
      <c r="C17" s="51" t="s">
        <v>21</v>
      </c>
      <c r="D17" s="52" t="s">
        <v>369</v>
      </c>
      <c r="E17" s="52" t="s">
        <v>122</v>
      </c>
      <c r="F17" s="51" t="s">
        <v>121</v>
      </c>
      <c r="G17" s="51" t="s">
        <v>121</v>
      </c>
      <c r="H17" s="51" t="s">
        <v>121</v>
      </c>
      <c r="I17" s="54" t="s">
        <v>123</v>
      </c>
      <c r="J17" s="54" t="s">
        <v>123</v>
      </c>
      <c r="K17" s="54" t="s">
        <v>123</v>
      </c>
      <c r="L17" s="79" t="s">
        <v>306</v>
      </c>
      <c r="M17" s="87" t="s">
        <v>307</v>
      </c>
      <c r="N17" s="81">
        <v>3</v>
      </c>
      <c r="O17" s="55">
        <v>5</v>
      </c>
      <c r="P17" s="55">
        <v>3</v>
      </c>
      <c r="Q17" s="55">
        <v>1</v>
      </c>
      <c r="R17" s="55">
        <v>1</v>
      </c>
      <c r="S17" s="55">
        <f t="shared" si="4"/>
        <v>2.7000000000000006</v>
      </c>
      <c r="T17" s="55">
        <v>3</v>
      </c>
      <c r="U17" s="55">
        <v>5</v>
      </c>
      <c r="V17" s="55">
        <f t="shared" si="5"/>
        <v>4.2</v>
      </c>
      <c r="W17" s="56">
        <f t="shared" si="6"/>
        <v>11.340000000000003</v>
      </c>
      <c r="X17" s="60" t="str">
        <f t="shared" si="0"/>
        <v>M</v>
      </c>
      <c r="Y17" s="57" t="s">
        <v>423</v>
      </c>
      <c r="Z17" s="58" t="s">
        <v>166</v>
      </c>
      <c r="AA17" s="55">
        <v>10</v>
      </c>
      <c r="AB17" s="55">
        <v>0</v>
      </c>
      <c r="AC17" s="55">
        <f t="shared" si="1"/>
        <v>10</v>
      </c>
      <c r="AD17" s="59">
        <f t="shared" si="2"/>
        <v>1.3400000000000034</v>
      </c>
      <c r="AE17" s="60" t="str">
        <f t="shared" si="3"/>
        <v>R</v>
      </c>
      <c r="AF17" s="61" t="s">
        <v>166</v>
      </c>
      <c r="AG17" s="61" t="s">
        <v>166</v>
      </c>
      <c r="AH17" s="61" t="s">
        <v>166</v>
      </c>
      <c r="AI17" s="61" t="s">
        <v>166</v>
      </c>
      <c r="AJ17" s="61" t="s">
        <v>166</v>
      </c>
      <c r="AK17" s="61" t="s">
        <v>166</v>
      </c>
      <c r="AL17" s="61" t="s">
        <v>166</v>
      </c>
      <c r="AM17" s="61" t="s">
        <v>166</v>
      </c>
      <c r="AN17" s="61" t="s">
        <v>166</v>
      </c>
      <c r="AO17" s="61" t="s">
        <v>166</v>
      </c>
      <c r="AP17" s="61" t="s">
        <v>166</v>
      </c>
      <c r="AQ17" s="61" t="s">
        <v>166</v>
      </c>
      <c r="AR17" s="61" t="s">
        <v>166</v>
      </c>
      <c r="AS17" s="61"/>
      <c r="AT17" s="61"/>
      <c r="AU17" s="61"/>
    </row>
    <row r="18" spans="1:47" ht="178.8" customHeight="1" x14ac:dyDescent="0.3">
      <c r="A18" s="49">
        <v>15</v>
      </c>
      <c r="B18" s="50" t="s">
        <v>20</v>
      </c>
      <c r="C18" s="51" t="s">
        <v>308</v>
      </c>
      <c r="D18" s="52" t="s">
        <v>215</v>
      </c>
      <c r="E18" s="52" t="s">
        <v>122</v>
      </c>
      <c r="F18" s="51" t="s">
        <v>121</v>
      </c>
      <c r="G18" s="51" t="s">
        <v>121</v>
      </c>
      <c r="H18" s="51" t="s">
        <v>121</v>
      </c>
      <c r="I18" s="54" t="s">
        <v>123</v>
      </c>
      <c r="J18" s="54" t="s">
        <v>123</v>
      </c>
      <c r="K18" s="54" t="s">
        <v>123</v>
      </c>
      <c r="L18" s="79" t="s">
        <v>259</v>
      </c>
      <c r="M18" s="87" t="s">
        <v>309</v>
      </c>
      <c r="N18" s="81">
        <v>1</v>
      </c>
      <c r="O18" s="55">
        <v>1</v>
      </c>
      <c r="P18" s="55">
        <v>3</v>
      </c>
      <c r="Q18" s="55">
        <v>1</v>
      </c>
      <c r="R18" s="55">
        <v>1</v>
      </c>
      <c r="S18" s="55">
        <f t="shared" si="4"/>
        <v>1.3</v>
      </c>
      <c r="T18" s="55">
        <v>3</v>
      </c>
      <c r="U18" s="55">
        <v>5</v>
      </c>
      <c r="V18" s="55">
        <f t="shared" si="5"/>
        <v>4.2</v>
      </c>
      <c r="W18" s="56">
        <f t="shared" si="6"/>
        <v>5.4600000000000009</v>
      </c>
      <c r="X18" s="60" t="str">
        <f t="shared" si="0"/>
        <v>M</v>
      </c>
      <c r="Y18" s="57" t="s">
        <v>425</v>
      </c>
      <c r="Z18" s="58" t="s">
        <v>166</v>
      </c>
      <c r="AA18" s="55">
        <v>7</v>
      </c>
      <c r="AB18" s="55">
        <v>0</v>
      </c>
      <c r="AC18" s="55">
        <f t="shared" si="1"/>
        <v>7</v>
      </c>
      <c r="AD18" s="59">
        <f t="shared" si="2"/>
        <v>0.1</v>
      </c>
      <c r="AE18" s="60" t="str">
        <f t="shared" si="3"/>
        <v>R</v>
      </c>
      <c r="AF18" s="61" t="s">
        <v>166</v>
      </c>
      <c r="AG18" s="61" t="s">
        <v>166</v>
      </c>
      <c r="AH18" s="61" t="s">
        <v>166</v>
      </c>
      <c r="AI18" s="61" t="s">
        <v>166</v>
      </c>
      <c r="AJ18" s="61" t="s">
        <v>166</v>
      </c>
      <c r="AK18" s="61" t="s">
        <v>166</v>
      </c>
      <c r="AL18" s="61" t="s">
        <v>166</v>
      </c>
      <c r="AM18" s="61" t="s">
        <v>166</v>
      </c>
      <c r="AN18" s="61" t="s">
        <v>166</v>
      </c>
      <c r="AO18" s="61" t="s">
        <v>166</v>
      </c>
      <c r="AP18" s="61" t="s">
        <v>166</v>
      </c>
      <c r="AQ18" s="61" t="s">
        <v>166</v>
      </c>
      <c r="AR18" s="61" t="s">
        <v>166</v>
      </c>
      <c r="AS18" s="58"/>
      <c r="AT18" s="61"/>
      <c r="AU18" s="61"/>
    </row>
    <row r="19" spans="1:47" ht="180" customHeight="1" x14ac:dyDescent="0.3">
      <c r="A19" s="49">
        <v>16</v>
      </c>
      <c r="B19" s="50" t="s">
        <v>20</v>
      </c>
      <c r="C19" s="51" t="s">
        <v>4</v>
      </c>
      <c r="D19" s="52" t="s">
        <v>372</v>
      </c>
      <c r="E19" s="52" t="s">
        <v>122</v>
      </c>
      <c r="F19" s="51" t="s">
        <v>121</v>
      </c>
      <c r="G19" s="51" t="s">
        <v>121</v>
      </c>
      <c r="H19" s="51" t="s">
        <v>121</v>
      </c>
      <c r="I19" s="54" t="s">
        <v>123</v>
      </c>
      <c r="J19" s="54" t="s">
        <v>123</v>
      </c>
      <c r="K19" s="54" t="s">
        <v>123</v>
      </c>
      <c r="L19" s="79" t="s">
        <v>259</v>
      </c>
      <c r="M19" s="57" t="s">
        <v>310</v>
      </c>
      <c r="N19" s="63">
        <v>1</v>
      </c>
      <c r="O19" s="55">
        <v>1</v>
      </c>
      <c r="P19" s="55">
        <v>3</v>
      </c>
      <c r="Q19" s="55">
        <v>1</v>
      </c>
      <c r="R19" s="55">
        <v>1</v>
      </c>
      <c r="S19" s="55">
        <f t="shared" si="4"/>
        <v>1.3</v>
      </c>
      <c r="T19" s="55">
        <v>3</v>
      </c>
      <c r="U19" s="55">
        <v>5</v>
      </c>
      <c r="V19" s="55">
        <f t="shared" si="5"/>
        <v>4.2</v>
      </c>
      <c r="W19" s="56">
        <f t="shared" si="6"/>
        <v>5.4600000000000009</v>
      </c>
      <c r="X19" s="60" t="str">
        <f t="shared" si="0"/>
        <v>M</v>
      </c>
      <c r="Y19" s="57" t="s">
        <v>424</v>
      </c>
      <c r="Z19" s="58" t="s">
        <v>166</v>
      </c>
      <c r="AA19" s="55">
        <v>7</v>
      </c>
      <c r="AB19" s="55">
        <v>0</v>
      </c>
      <c r="AC19" s="55">
        <f t="shared" si="1"/>
        <v>7</v>
      </c>
      <c r="AD19" s="59">
        <f t="shared" si="2"/>
        <v>0.1</v>
      </c>
      <c r="AE19" s="60" t="str">
        <f t="shared" si="3"/>
        <v>R</v>
      </c>
      <c r="AF19" s="61" t="s">
        <v>166</v>
      </c>
      <c r="AG19" s="61" t="s">
        <v>166</v>
      </c>
      <c r="AH19" s="61" t="s">
        <v>166</v>
      </c>
      <c r="AI19" s="61" t="s">
        <v>166</v>
      </c>
      <c r="AJ19" s="61" t="s">
        <v>166</v>
      </c>
      <c r="AK19" s="61" t="s">
        <v>166</v>
      </c>
      <c r="AL19" s="61" t="s">
        <v>166</v>
      </c>
      <c r="AM19" s="61" t="s">
        <v>166</v>
      </c>
      <c r="AN19" s="61" t="s">
        <v>166</v>
      </c>
      <c r="AO19" s="61" t="s">
        <v>166</v>
      </c>
      <c r="AP19" s="61" t="s">
        <v>166</v>
      </c>
      <c r="AQ19" s="61" t="s">
        <v>166</v>
      </c>
      <c r="AR19" s="61" t="s">
        <v>166</v>
      </c>
      <c r="AS19" s="61"/>
      <c r="AT19" s="61"/>
      <c r="AU19" s="61"/>
    </row>
    <row r="20" spans="1:47" ht="176.55" customHeight="1" x14ac:dyDescent="0.3">
      <c r="A20" s="49">
        <v>17</v>
      </c>
      <c r="B20" s="50" t="s">
        <v>59</v>
      </c>
      <c r="C20" s="51" t="s">
        <v>99</v>
      </c>
      <c r="D20" s="52" t="s">
        <v>372</v>
      </c>
      <c r="E20" s="52" t="s">
        <v>122</v>
      </c>
      <c r="F20" s="51" t="s">
        <v>121</v>
      </c>
      <c r="G20" s="51" t="s">
        <v>121</v>
      </c>
      <c r="H20" s="51" t="s">
        <v>121</v>
      </c>
      <c r="I20" s="53" t="s">
        <v>123</v>
      </c>
      <c r="J20" s="54" t="s">
        <v>123</v>
      </c>
      <c r="K20" s="54" t="s">
        <v>123</v>
      </c>
      <c r="L20" s="79" t="s">
        <v>306</v>
      </c>
      <c r="M20" s="57" t="s">
        <v>311</v>
      </c>
      <c r="N20" s="81">
        <v>1</v>
      </c>
      <c r="O20" s="55">
        <v>1</v>
      </c>
      <c r="P20" s="55">
        <v>3</v>
      </c>
      <c r="Q20" s="55">
        <v>1</v>
      </c>
      <c r="R20" s="55">
        <v>1</v>
      </c>
      <c r="S20" s="55">
        <f t="shared" si="4"/>
        <v>1.3</v>
      </c>
      <c r="T20" s="55">
        <v>3</v>
      </c>
      <c r="U20" s="55">
        <v>5</v>
      </c>
      <c r="V20" s="55">
        <f t="shared" si="5"/>
        <v>4.2</v>
      </c>
      <c r="W20" s="56">
        <f t="shared" si="6"/>
        <v>5.4600000000000009</v>
      </c>
      <c r="X20" s="60" t="str">
        <f t="shared" si="0"/>
        <v>M</v>
      </c>
      <c r="Y20" s="57" t="s">
        <v>424</v>
      </c>
      <c r="Z20" s="58" t="s">
        <v>166</v>
      </c>
      <c r="AA20" s="55">
        <v>7</v>
      </c>
      <c r="AB20" s="55">
        <v>0</v>
      </c>
      <c r="AC20" s="55">
        <f t="shared" si="1"/>
        <v>7</v>
      </c>
      <c r="AD20" s="59">
        <f t="shared" si="2"/>
        <v>0.1</v>
      </c>
      <c r="AE20" s="60" t="str">
        <f t="shared" si="3"/>
        <v>R</v>
      </c>
      <c r="AF20" s="61" t="s">
        <v>166</v>
      </c>
      <c r="AG20" s="61" t="s">
        <v>166</v>
      </c>
      <c r="AH20" s="61" t="s">
        <v>166</v>
      </c>
      <c r="AI20" s="61" t="s">
        <v>166</v>
      </c>
      <c r="AJ20" s="61" t="s">
        <v>166</v>
      </c>
      <c r="AK20" s="61" t="s">
        <v>166</v>
      </c>
      <c r="AL20" s="61" t="s">
        <v>166</v>
      </c>
      <c r="AM20" s="61" t="s">
        <v>166</v>
      </c>
      <c r="AN20" s="61" t="s">
        <v>166</v>
      </c>
      <c r="AO20" s="61" t="s">
        <v>166</v>
      </c>
      <c r="AP20" s="61" t="s">
        <v>166</v>
      </c>
      <c r="AQ20" s="61" t="s">
        <v>166</v>
      </c>
      <c r="AR20" s="61" t="s">
        <v>166</v>
      </c>
      <c r="AS20" s="61" t="s">
        <v>271</v>
      </c>
      <c r="AT20" s="61" t="s">
        <v>162</v>
      </c>
      <c r="AU20" s="61" t="s">
        <v>372</v>
      </c>
    </row>
    <row r="21" spans="1:47" s="80" customFormat="1" ht="221.55" customHeight="1" x14ac:dyDescent="0.2">
      <c r="A21" s="49">
        <v>18</v>
      </c>
      <c r="B21" s="50" t="s">
        <v>98</v>
      </c>
      <c r="C21" s="51" t="s">
        <v>32</v>
      </c>
      <c r="D21" s="52" t="s">
        <v>209</v>
      </c>
      <c r="E21" s="52" t="s">
        <v>129</v>
      </c>
      <c r="F21" s="51" t="s">
        <v>123</v>
      </c>
      <c r="G21" s="51" t="s">
        <v>278</v>
      </c>
      <c r="H21" s="51" t="s">
        <v>121</v>
      </c>
      <c r="I21" s="53" t="s">
        <v>123</v>
      </c>
      <c r="J21" s="54" t="s">
        <v>123</v>
      </c>
      <c r="K21" s="54" t="s">
        <v>123</v>
      </c>
      <c r="L21" s="79" t="s">
        <v>259</v>
      </c>
      <c r="M21" s="79" t="s">
        <v>312</v>
      </c>
      <c r="N21" s="82">
        <v>4</v>
      </c>
      <c r="O21" s="55">
        <v>5</v>
      </c>
      <c r="P21" s="55">
        <v>3</v>
      </c>
      <c r="Q21" s="55">
        <v>1</v>
      </c>
      <c r="R21" s="55">
        <v>5</v>
      </c>
      <c r="S21" s="55">
        <f t="shared" si="4"/>
        <v>3.5</v>
      </c>
      <c r="T21" s="55">
        <v>4</v>
      </c>
      <c r="U21" s="55">
        <v>5</v>
      </c>
      <c r="V21" s="55">
        <f t="shared" si="5"/>
        <v>4.5999999999999996</v>
      </c>
      <c r="W21" s="56">
        <f t="shared" si="6"/>
        <v>16.099999999999998</v>
      </c>
      <c r="X21" s="60" t="str">
        <f t="shared" si="0"/>
        <v>A</v>
      </c>
      <c r="Y21" s="57" t="s">
        <v>447</v>
      </c>
      <c r="Z21" s="58" t="s">
        <v>166</v>
      </c>
      <c r="AA21" s="55">
        <v>10</v>
      </c>
      <c r="AB21" s="55">
        <v>0</v>
      </c>
      <c r="AC21" s="55">
        <f t="shared" si="1"/>
        <v>10</v>
      </c>
      <c r="AD21" s="59">
        <f t="shared" si="2"/>
        <v>6.0999999999999979</v>
      </c>
      <c r="AE21" s="60" t="str">
        <f t="shared" si="3"/>
        <v>M</v>
      </c>
      <c r="AF21" s="61" t="s">
        <v>166</v>
      </c>
      <c r="AG21" s="61" t="s">
        <v>166</v>
      </c>
      <c r="AH21" s="61" t="s">
        <v>166</v>
      </c>
      <c r="AI21" s="61" t="s">
        <v>166</v>
      </c>
      <c r="AJ21" s="61" t="s">
        <v>166</v>
      </c>
      <c r="AK21" s="61" t="s">
        <v>166</v>
      </c>
      <c r="AL21" s="61" t="s">
        <v>166</v>
      </c>
      <c r="AM21" s="61" t="s">
        <v>166</v>
      </c>
      <c r="AN21" s="61" t="s">
        <v>166</v>
      </c>
      <c r="AO21" s="61" t="s">
        <v>166</v>
      </c>
      <c r="AP21" s="61" t="s">
        <v>166</v>
      </c>
      <c r="AQ21" s="61" t="s">
        <v>166</v>
      </c>
      <c r="AR21" s="61" t="s">
        <v>166</v>
      </c>
      <c r="AS21" s="61" t="s">
        <v>218</v>
      </c>
      <c r="AT21" s="61" t="s">
        <v>162</v>
      </c>
      <c r="AU21" s="61" t="s">
        <v>389</v>
      </c>
    </row>
    <row r="22" spans="1:47" s="80" customFormat="1" ht="252.45" customHeight="1" x14ac:dyDescent="0.2">
      <c r="A22" s="49">
        <v>19</v>
      </c>
      <c r="B22" s="50" t="s">
        <v>98</v>
      </c>
      <c r="C22" s="51" t="s">
        <v>5</v>
      </c>
      <c r="D22" s="52" t="s">
        <v>373</v>
      </c>
      <c r="E22" s="52" t="s">
        <v>129</v>
      </c>
      <c r="F22" s="51" t="s">
        <v>123</v>
      </c>
      <c r="G22" s="51" t="s">
        <v>278</v>
      </c>
      <c r="H22" s="51" t="s">
        <v>121</v>
      </c>
      <c r="I22" s="53" t="s">
        <v>123</v>
      </c>
      <c r="J22" s="54" t="s">
        <v>123</v>
      </c>
      <c r="K22" s="54" t="s">
        <v>123</v>
      </c>
      <c r="L22" s="79" t="s">
        <v>259</v>
      </c>
      <c r="M22" s="79" t="s">
        <v>313</v>
      </c>
      <c r="N22" s="82">
        <v>4</v>
      </c>
      <c r="O22" s="55">
        <v>5</v>
      </c>
      <c r="P22" s="55">
        <v>3</v>
      </c>
      <c r="Q22" s="55">
        <v>1</v>
      </c>
      <c r="R22" s="55">
        <v>5</v>
      </c>
      <c r="S22" s="55">
        <f t="shared" si="4"/>
        <v>3.5</v>
      </c>
      <c r="T22" s="55">
        <v>4</v>
      </c>
      <c r="U22" s="55">
        <v>5</v>
      </c>
      <c r="V22" s="55">
        <f t="shared" si="5"/>
        <v>4.5999999999999996</v>
      </c>
      <c r="W22" s="56">
        <f t="shared" si="6"/>
        <v>16.099999999999998</v>
      </c>
      <c r="X22" s="60" t="str">
        <f t="shared" si="0"/>
        <v>A</v>
      </c>
      <c r="Y22" s="57" t="s">
        <v>447</v>
      </c>
      <c r="Z22" s="58" t="s">
        <v>166</v>
      </c>
      <c r="AA22" s="55">
        <v>9</v>
      </c>
      <c r="AB22" s="55">
        <v>0</v>
      </c>
      <c r="AC22" s="55">
        <f t="shared" si="1"/>
        <v>9</v>
      </c>
      <c r="AD22" s="59">
        <f t="shared" si="2"/>
        <v>7.0999999999999979</v>
      </c>
      <c r="AE22" s="60" t="str">
        <f t="shared" si="3"/>
        <v>M</v>
      </c>
      <c r="AF22" s="61" t="s">
        <v>166</v>
      </c>
      <c r="AG22" s="61" t="s">
        <v>166</v>
      </c>
      <c r="AH22" s="61" t="s">
        <v>166</v>
      </c>
      <c r="AI22" s="61" t="s">
        <v>166</v>
      </c>
      <c r="AJ22" s="61" t="s">
        <v>166</v>
      </c>
      <c r="AK22" s="61" t="s">
        <v>166</v>
      </c>
      <c r="AL22" s="61" t="s">
        <v>166</v>
      </c>
      <c r="AM22" s="61" t="s">
        <v>166</v>
      </c>
      <c r="AN22" s="61" t="s">
        <v>166</v>
      </c>
      <c r="AO22" s="61" t="s">
        <v>166</v>
      </c>
      <c r="AP22" s="61" t="s">
        <v>166</v>
      </c>
      <c r="AQ22" s="61" t="s">
        <v>166</v>
      </c>
      <c r="AR22" s="61" t="s">
        <v>166</v>
      </c>
      <c r="AS22" s="61" t="s">
        <v>449</v>
      </c>
      <c r="AT22" s="61" t="s">
        <v>162</v>
      </c>
      <c r="AU22" s="61" t="s">
        <v>389</v>
      </c>
    </row>
    <row r="23" spans="1:47" s="80" customFormat="1" ht="226.2" customHeight="1" x14ac:dyDescent="0.2">
      <c r="A23" s="49">
        <v>20</v>
      </c>
      <c r="B23" s="50" t="s">
        <v>98</v>
      </c>
      <c r="C23" s="51" t="s">
        <v>113</v>
      </c>
      <c r="D23" s="52" t="s">
        <v>373</v>
      </c>
      <c r="E23" s="52" t="s">
        <v>129</v>
      </c>
      <c r="F23" s="51" t="s">
        <v>123</v>
      </c>
      <c r="G23" s="51" t="s">
        <v>278</v>
      </c>
      <c r="H23" s="51" t="s">
        <v>121</v>
      </c>
      <c r="I23" s="53" t="s">
        <v>123</v>
      </c>
      <c r="J23" s="54" t="s">
        <v>123</v>
      </c>
      <c r="K23" s="54" t="s">
        <v>123</v>
      </c>
      <c r="L23" s="79" t="s">
        <v>259</v>
      </c>
      <c r="M23" s="79" t="s">
        <v>314</v>
      </c>
      <c r="N23" s="82">
        <v>4</v>
      </c>
      <c r="O23" s="55">
        <v>5</v>
      </c>
      <c r="P23" s="55">
        <v>3</v>
      </c>
      <c r="Q23" s="55">
        <v>1</v>
      </c>
      <c r="R23" s="55">
        <v>5</v>
      </c>
      <c r="S23" s="55">
        <f t="shared" si="4"/>
        <v>3.5</v>
      </c>
      <c r="T23" s="55">
        <v>4</v>
      </c>
      <c r="U23" s="55">
        <v>5</v>
      </c>
      <c r="V23" s="55">
        <f t="shared" si="5"/>
        <v>4.5999999999999996</v>
      </c>
      <c r="W23" s="56">
        <f t="shared" si="6"/>
        <v>16.099999999999998</v>
      </c>
      <c r="X23" s="60" t="str">
        <f t="shared" si="0"/>
        <v>A</v>
      </c>
      <c r="Y23" s="57" t="s">
        <v>447</v>
      </c>
      <c r="Z23" s="58" t="s">
        <v>166</v>
      </c>
      <c r="AA23" s="55">
        <v>8</v>
      </c>
      <c r="AB23" s="55">
        <v>0</v>
      </c>
      <c r="AC23" s="55">
        <f t="shared" si="1"/>
        <v>8</v>
      </c>
      <c r="AD23" s="59">
        <f t="shared" si="2"/>
        <v>8.0999999999999979</v>
      </c>
      <c r="AE23" s="60" t="str">
        <f t="shared" si="3"/>
        <v>M</v>
      </c>
      <c r="AF23" s="61" t="s">
        <v>166</v>
      </c>
      <c r="AG23" s="61" t="s">
        <v>166</v>
      </c>
      <c r="AH23" s="61" t="s">
        <v>166</v>
      </c>
      <c r="AI23" s="61" t="s">
        <v>166</v>
      </c>
      <c r="AJ23" s="61" t="s">
        <v>166</v>
      </c>
      <c r="AK23" s="61" t="s">
        <v>166</v>
      </c>
      <c r="AL23" s="61" t="s">
        <v>166</v>
      </c>
      <c r="AM23" s="61" t="s">
        <v>166</v>
      </c>
      <c r="AN23" s="61" t="s">
        <v>166</v>
      </c>
      <c r="AO23" s="61" t="s">
        <v>166</v>
      </c>
      <c r="AP23" s="61" t="s">
        <v>166</v>
      </c>
      <c r="AQ23" s="61" t="s">
        <v>166</v>
      </c>
      <c r="AR23" s="61" t="s">
        <v>166</v>
      </c>
      <c r="AS23" s="61"/>
      <c r="AT23" s="61"/>
      <c r="AU23" s="61"/>
    </row>
    <row r="24" spans="1:47" s="80" customFormat="1" ht="219" customHeight="1" x14ac:dyDescent="0.2">
      <c r="A24" s="49">
        <v>21</v>
      </c>
      <c r="B24" s="50" t="s">
        <v>98</v>
      </c>
      <c r="C24" s="51" t="s">
        <v>137</v>
      </c>
      <c r="D24" s="52" t="s">
        <v>374</v>
      </c>
      <c r="E24" s="52" t="s">
        <v>129</v>
      </c>
      <c r="F24" s="51" t="s">
        <v>123</v>
      </c>
      <c r="G24" s="51" t="s">
        <v>278</v>
      </c>
      <c r="H24" s="51" t="s">
        <v>121</v>
      </c>
      <c r="I24" s="53" t="s">
        <v>123</v>
      </c>
      <c r="J24" s="54" t="s">
        <v>123</v>
      </c>
      <c r="K24" s="54" t="s">
        <v>123</v>
      </c>
      <c r="L24" s="79" t="s">
        <v>259</v>
      </c>
      <c r="M24" s="79" t="s">
        <v>314</v>
      </c>
      <c r="N24" s="82">
        <v>4</v>
      </c>
      <c r="O24" s="55">
        <v>5</v>
      </c>
      <c r="P24" s="55">
        <v>3</v>
      </c>
      <c r="Q24" s="55">
        <v>1</v>
      </c>
      <c r="R24" s="55">
        <v>5</v>
      </c>
      <c r="S24" s="55">
        <f t="shared" si="4"/>
        <v>3.5</v>
      </c>
      <c r="T24" s="55">
        <v>4</v>
      </c>
      <c r="U24" s="55">
        <v>5</v>
      </c>
      <c r="V24" s="55">
        <f t="shared" si="5"/>
        <v>4.5999999999999996</v>
      </c>
      <c r="W24" s="56">
        <f t="shared" si="6"/>
        <v>16.099999999999998</v>
      </c>
      <c r="X24" s="60" t="str">
        <f t="shared" si="0"/>
        <v>A</v>
      </c>
      <c r="Y24" s="57" t="s">
        <v>447</v>
      </c>
      <c r="Z24" s="58" t="s">
        <v>166</v>
      </c>
      <c r="AA24" s="55">
        <v>9</v>
      </c>
      <c r="AB24" s="55">
        <v>0</v>
      </c>
      <c r="AC24" s="55">
        <f t="shared" si="1"/>
        <v>9</v>
      </c>
      <c r="AD24" s="59">
        <f t="shared" si="2"/>
        <v>7.0999999999999979</v>
      </c>
      <c r="AE24" s="60" t="str">
        <f t="shared" si="3"/>
        <v>M</v>
      </c>
      <c r="AF24" s="61" t="s">
        <v>166</v>
      </c>
      <c r="AG24" s="61" t="s">
        <v>166</v>
      </c>
      <c r="AH24" s="61" t="s">
        <v>166</v>
      </c>
      <c r="AI24" s="61" t="s">
        <v>166</v>
      </c>
      <c r="AJ24" s="61" t="s">
        <v>166</v>
      </c>
      <c r="AK24" s="61" t="s">
        <v>166</v>
      </c>
      <c r="AL24" s="61" t="s">
        <v>166</v>
      </c>
      <c r="AM24" s="61" t="s">
        <v>166</v>
      </c>
      <c r="AN24" s="61" t="s">
        <v>166</v>
      </c>
      <c r="AO24" s="61" t="s">
        <v>166</v>
      </c>
      <c r="AP24" s="61" t="s">
        <v>166</v>
      </c>
      <c r="AQ24" s="61" t="s">
        <v>166</v>
      </c>
      <c r="AR24" s="61" t="s">
        <v>166</v>
      </c>
      <c r="AS24" s="61"/>
      <c r="AT24" s="61"/>
      <c r="AU24" s="61"/>
    </row>
    <row r="25" spans="1:47" s="80" customFormat="1" ht="229.8" customHeight="1" x14ac:dyDescent="0.2">
      <c r="A25" s="49">
        <v>22</v>
      </c>
      <c r="B25" s="50" t="s">
        <v>98</v>
      </c>
      <c r="C25" s="51" t="s">
        <v>114</v>
      </c>
      <c r="D25" s="52" t="s">
        <v>138</v>
      </c>
      <c r="E25" s="52" t="s">
        <v>129</v>
      </c>
      <c r="F25" s="51" t="s">
        <v>123</v>
      </c>
      <c r="G25" s="51" t="s">
        <v>278</v>
      </c>
      <c r="H25" s="51" t="s">
        <v>121</v>
      </c>
      <c r="I25" s="53" t="s">
        <v>123</v>
      </c>
      <c r="J25" s="54" t="s">
        <v>123</v>
      </c>
      <c r="K25" s="54" t="s">
        <v>123</v>
      </c>
      <c r="L25" s="79" t="s">
        <v>259</v>
      </c>
      <c r="M25" s="79" t="s">
        <v>318</v>
      </c>
      <c r="N25" s="82">
        <v>4</v>
      </c>
      <c r="O25" s="55">
        <v>5</v>
      </c>
      <c r="P25" s="55">
        <v>3</v>
      </c>
      <c r="Q25" s="55">
        <v>1</v>
      </c>
      <c r="R25" s="55">
        <v>5</v>
      </c>
      <c r="S25" s="55">
        <f t="shared" si="4"/>
        <v>3.5</v>
      </c>
      <c r="T25" s="55">
        <v>4</v>
      </c>
      <c r="U25" s="55">
        <v>5</v>
      </c>
      <c r="V25" s="55">
        <f t="shared" si="5"/>
        <v>4.5999999999999996</v>
      </c>
      <c r="W25" s="56">
        <f t="shared" si="6"/>
        <v>16.099999999999998</v>
      </c>
      <c r="X25" s="60" t="str">
        <f t="shared" si="0"/>
        <v>A</v>
      </c>
      <c r="Y25" s="57" t="s">
        <v>393</v>
      </c>
      <c r="Z25" s="58" t="s">
        <v>166</v>
      </c>
      <c r="AA25" s="55">
        <v>9</v>
      </c>
      <c r="AB25" s="55">
        <v>0</v>
      </c>
      <c r="AC25" s="55">
        <f t="shared" si="1"/>
        <v>9</v>
      </c>
      <c r="AD25" s="59">
        <f t="shared" si="2"/>
        <v>7.0999999999999979</v>
      </c>
      <c r="AE25" s="60" t="str">
        <f t="shared" si="3"/>
        <v>M</v>
      </c>
      <c r="AF25" s="61" t="s">
        <v>166</v>
      </c>
      <c r="AG25" s="61" t="s">
        <v>166</v>
      </c>
      <c r="AH25" s="61" t="s">
        <v>166</v>
      </c>
      <c r="AI25" s="61" t="s">
        <v>166</v>
      </c>
      <c r="AJ25" s="61" t="s">
        <v>166</v>
      </c>
      <c r="AK25" s="61" t="s">
        <v>166</v>
      </c>
      <c r="AL25" s="61" t="s">
        <v>166</v>
      </c>
      <c r="AM25" s="61" t="s">
        <v>166</v>
      </c>
      <c r="AN25" s="61" t="s">
        <v>166</v>
      </c>
      <c r="AO25" s="61" t="s">
        <v>166</v>
      </c>
      <c r="AP25" s="61" t="s">
        <v>166</v>
      </c>
      <c r="AQ25" s="61" t="s">
        <v>166</v>
      </c>
      <c r="AR25" s="61" t="s">
        <v>166</v>
      </c>
      <c r="AS25" s="61"/>
      <c r="AT25" s="61"/>
      <c r="AU25" s="61"/>
    </row>
    <row r="26" spans="1:47" ht="261" customHeight="1" x14ac:dyDescent="0.3">
      <c r="A26" s="49">
        <v>23</v>
      </c>
      <c r="B26" s="50" t="s">
        <v>31</v>
      </c>
      <c r="C26" s="51" t="s">
        <v>60</v>
      </c>
      <c r="D26" s="52" t="s">
        <v>375</v>
      </c>
      <c r="E26" s="52" t="s">
        <v>132</v>
      </c>
      <c r="F26" s="51" t="s">
        <v>123</v>
      </c>
      <c r="G26" s="51" t="s">
        <v>278</v>
      </c>
      <c r="H26" s="51" t="s">
        <v>121</v>
      </c>
      <c r="I26" s="53" t="s">
        <v>130</v>
      </c>
      <c r="J26" s="54" t="s">
        <v>123</v>
      </c>
      <c r="K26" s="54" t="s">
        <v>123</v>
      </c>
      <c r="L26" s="79" t="s">
        <v>259</v>
      </c>
      <c r="M26" s="57" t="s">
        <v>319</v>
      </c>
      <c r="N26" s="63">
        <v>3</v>
      </c>
      <c r="O26" s="55">
        <v>3</v>
      </c>
      <c r="P26" s="55">
        <v>3</v>
      </c>
      <c r="Q26" s="55">
        <v>1</v>
      </c>
      <c r="R26" s="55">
        <v>5</v>
      </c>
      <c r="S26" s="55">
        <f t="shared" si="4"/>
        <v>2.8000000000000003</v>
      </c>
      <c r="T26" s="55">
        <v>4</v>
      </c>
      <c r="U26" s="55">
        <v>5</v>
      </c>
      <c r="V26" s="55">
        <f t="shared" si="5"/>
        <v>4.5999999999999996</v>
      </c>
      <c r="W26" s="56">
        <f t="shared" si="6"/>
        <v>12.88</v>
      </c>
      <c r="X26" s="60" t="str">
        <f t="shared" si="0"/>
        <v>M</v>
      </c>
      <c r="Y26" s="57" t="s">
        <v>394</v>
      </c>
      <c r="Z26" s="58" t="s">
        <v>166</v>
      </c>
      <c r="AA26" s="55">
        <v>10</v>
      </c>
      <c r="AB26" s="55">
        <v>0</v>
      </c>
      <c r="AC26" s="55">
        <f t="shared" si="1"/>
        <v>10</v>
      </c>
      <c r="AD26" s="59">
        <f t="shared" si="2"/>
        <v>2.8800000000000008</v>
      </c>
      <c r="AE26" s="60" t="str">
        <f t="shared" si="3"/>
        <v>B</v>
      </c>
      <c r="AF26" s="61" t="s">
        <v>166</v>
      </c>
      <c r="AG26" s="61" t="s">
        <v>166</v>
      </c>
      <c r="AH26" s="61" t="s">
        <v>166</v>
      </c>
      <c r="AI26" s="61" t="s">
        <v>166</v>
      </c>
      <c r="AJ26" s="61" t="s">
        <v>166</v>
      </c>
      <c r="AK26" s="61" t="s">
        <v>166</v>
      </c>
      <c r="AL26" s="61" t="s">
        <v>166</v>
      </c>
      <c r="AM26" s="61" t="s">
        <v>166</v>
      </c>
      <c r="AN26" s="61" t="s">
        <v>166</v>
      </c>
      <c r="AO26" s="61" t="s">
        <v>166</v>
      </c>
      <c r="AP26" s="61" t="s">
        <v>166</v>
      </c>
      <c r="AQ26" s="61" t="s">
        <v>166</v>
      </c>
      <c r="AR26" s="61" t="s">
        <v>166</v>
      </c>
      <c r="AS26" s="61"/>
      <c r="AT26" s="61"/>
      <c r="AU26" s="61"/>
    </row>
    <row r="27" spans="1:47" ht="223.8" customHeight="1" x14ac:dyDescent="0.3">
      <c r="A27" s="49">
        <v>24</v>
      </c>
      <c r="B27" s="50" t="s">
        <v>31</v>
      </c>
      <c r="C27" s="51" t="s">
        <v>62</v>
      </c>
      <c r="D27" s="52" t="s">
        <v>374</v>
      </c>
      <c r="E27" s="52" t="s">
        <v>132</v>
      </c>
      <c r="F27" s="51" t="s">
        <v>123</v>
      </c>
      <c r="G27" s="51" t="s">
        <v>278</v>
      </c>
      <c r="H27" s="51" t="s">
        <v>121</v>
      </c>
      <c r="I27" s="53" t="s">
        <v>130</v>
      </c>
      <c r="J27" s="54" t="s">
        <v>123</v>
      </c>
      <c r="K27" s="54" t="s">
        <v>123</v>
      </c>
      <c r="L27" s="79" t="s">
        <v>259</v>
      </c>
      <c r="M27" s="57" t="s">
        <v>320</v>
      </c>
      <c r="N27" s="63">
        <v>1</v>
      </c>
      <c r="O27" s="55">
        <v>4</v>
      </c>
      <c r="P27" s="55">
        <v>3</v>
      </c>
      <c r="Q27" s="55">
        <v>1</v>
      </c>
      <c r="R27" s="55">
        <v>5</v>
      </c>
      <c r="S27" s="55">
        <f t="shared" si="4"/>
        <v>2.15</v>
      </c>
      <c r="T27" s="55">
        <v>4</v>
      </c>
      <c r="U27" s="55">
        <v>5</v>
      </c>
      <c r="V27" s="55">
        <f t="shared" si="5"/>
        <v>4.5999999999999996</v>
      </c>
      <c r="W27" s="56">
        <f t="shared" si="6"/>
        <v>9.8899999999999988</v>
      </c>
      <c r="X27" s="60" t="str">
        <f t="shared" si="0"/>
        <v>M</v>
      </c>
      <c r="Y27" s="57" t="s">
        <v>395</v>
      </c>
      <c r="Z27" s="58" t="s">
        <v>166</v>
      </c>
      <c r="AA27" s="55">
        <v>8</v>
      </c>
      <c r="AB27" s="55">
        <v>0</v>
      </c>
      <c r="AC27" s="55">
        <f t="shared" si="1"/>
        <v>8</v>
      </c>
      <c r="AD27" s="59">
        <f t="shared" si="2"/>
        <v>1.8899999999999988</v>
      </c>
      <c r="AE27" s="60" t="str">
        <f t="shared" si="3"/>
        <v>R</v>
      </c>
      <c r="AF27" s="61" t="s">
        <v>166</v>
      </c>
      <c r="AG27" s="61" t="s">
        <v>166</v>
      </c>
      <c r="AH27" s="61" t="s">
        <v>166</v>
      </c>
      <c r="AI27" s="61" t="s">
        <v>166</v>
      </c>
      <c r="AJ27" s="61" t="s">
        <v>166</v>
      </c>
      <c r="AK27" s="61" t="s">
        <v>166</v>
      </c>
      <c r="AL27" s="61" t="s">
        <v>166</v>
      </c>
      <c r="AM27" s="61" t="s">
        <v>166</v>
      </c>
      <c r="AN27" s="61" t="s">
        <v>166</v>
      </c>
      <c r="AO27" s="61" t="s">
        <v>166</v>
      </c>
      <c r="AP27" s="61" t="s">
        <v>166</v>
      </c>
      <c r="AQ27" s="61" t="s">
        <v>166</v>
      </c>
      <c r="AR27" s="61" t="s">
        <v>166</v>
      </c>
      <c r="AS27" s="61" t="s">
        <v>272</v>
      </c>
      <c r="AT27" s="61" t="s">
        <v>162</v>
      </c>
      <c r="AU27" s="61" t="s">
        <v>389</v>
      </c>
    </row>
    <row r="28" spans="1:47" ht="238.2" customHeight="1" x14ac:dyDescent="0.3">
      <c r="A28" s="49">
        <v>25</v>
      </c>
      <c r="B28" s="50" t="s">
        <v>31</v>
      </c>
      <c r="C28" s="51" t="s">
        <v>32</v>
      </c>
      <c r="D28" s="52" t="s">
        <v>376</v>
      </c>
      <c r="E28" s="52" t="s">
        <v>132</v>
      </c>
      <c r="F28" s="51" t="s">
        <v>123</v>
      </c>
      <c r="G28" s="51" t="s">
        <v>278</v>
      </c>
      <c r="H28" s="51" t="s">
        <v>121</v>
      </c>
      <c r="I28" s="53" t="s">
        <v>130</v>
      </c>
      <c r="J28" s="54" t="s">
        <v>123</v>
      </c>
      <c r="K28" s="54" t="s">
        <v>123</v>
      </c>
      <c r="L28" s="79" t="s">
        <v>259</v>
      </c>
      <c r="M28" s="57" t="s">
        <v>321</v>
      </c>
      <c r="N28" s="63">
        <v>4</v>
      </c>
      <c r="O28" s="55">
        <v>3</v>
      </c>
      <c r="P28" s="55">
        <v>3</v>
      </c>
      <c r="Q28" s="55">
        <v>1</v>
      </c>
      <c r="R28" s="55">
        <v>5</v>
      </c>
      <c r="S28" s="55">
        <f t="shared" si="4"/>
        <v>3.2</v>
      </c>
      <c r="T28" s="55">
        <v>4</v>
      </c>
      <c r="U28" s="55">
        <v>5</v>
      </c>
      <c r="V28" s="55">
        <f t="shared" si="5"/>
        <v>4.5999999999999996</v>
      </c>
      <c r="W28" s="56">
        <f t="shared" si="6"/>
        <v>14.719999999999999</v>
      </c>
      <c r="X28" s="60" t="str">
        <f t="shared" si="0"/>
        <v>M</v>
      </c>
      <c r="Y28" s="57" t="s">
        <v>396</v>
      </c>
      <c r="Z28" s="58" t="s">
        <v>166</v>
      </c>
      <c r="AA28" s="55">
        <v>10</v>
      </c>
      <c r="AB28" s="55">
        <v>0</v>
      </c>
      <c r="AC28" s="55">
        <f t="shared" si="1"/>
        <v>10</v>
      </c>
      <c r="AD28" s="59">
        <f t="shared" si="2"/>
        <v>4.7199999999999989</v>
      </c>
      <c r="AE28" s="60" t="str">
        <f t="shared" si="3"/>
        <v>B</v>
      </c>
      <c r="AF28" s="61" t="s">
        <v>166</v>
      </c>
      <c r="AG28" s="61" t="s">
        <v>166</v>
      </c>
      <c r="AH28" s="61" t="s">
        <v>166</v>
      </c>
      <c r="AI28" s="61" t="s">
        <v>166</v>
      </c>
      <c r="AJ28" s="61" t="s">
        <v>166</v>
      </c>
      <c r="AK28" s="61" t="s">
        <v>166</v>
      </c>
      <c r="AL28" s="61" t="s">
        <v>166</v>
      </c>
      <c r="AM28" s="61" t="s">
        <v>166</v>
      </c>
      <c r="AN28" s="61" t="s">
        <v>166</v>
      </c>
      <c r="AO28" s="61" t="s">
        <v>166</v>
      </c>
      <c r="AP28" s="61" t="s">
        <v>166</v>
      </c>
      <c r="AQ28" s="61" t="s">
        <v>166</v>
      </c>
      <c r="AR28" s="61" t="s">
        <v>166</v>
      </c>
      <c r="AS28" s="61"/>
      <c r="AT28" s="61"/>
      <c r="AU28" s="61"/>
    </row>
    <row r="29" spans="1:47" ht="252.45" customHeight="1" x14ac:dyDescent="0.3">
      <c r="A29" s="49">
        <v>26</v>
      </c>
      <c r="B29" s="50" t="s">
        <v>31</v>
      </c>
      <c r="C29" s="51" t="s">
        <v>5</v>
      </c>
      <c r="D29" s="52" t="s">
        <v>373</v>
      </c>
      <c r="E29" s="52" t="s">
        <v>132</v>
      </c>
      <c r="F29" s="51" t="s">
        <v>123</v>
      </c>
      <c r="G29" s="51" t="s">
        <v>278</v>
      </c>
      <c r="H29" s="51" t="s">
        <v>121</v>
      </c>
      <c r="I29" s="53" t="s">
        <v>130</v>
      </c>
      <c r="J29" s="54" t="s">
        <v>123</v>
      </c>
      <c r="K29" s="54" t="s">
        <v>123</v>
      </c>
      <c r="L29" s="79" t="s">
        <v>259</v>
      </c>
      <c r="M29" s="57" t="s">
        <v>322</v>
      </c>
      <c r="N29" s="63">
        <v>4</v>
      </c>
      <c r="O29" s="55">
        <v>5</v>
      </c>
      <c r="P29" s="55">
        <v>3</v>
      </c>
      <c r="Q29" s="55">
        <v>1</v>
      </c>
      <c r="R29" s="55">
        <v>5</v>
      </c>
      <c r="S29" s="55">
        <f t="shared" si="4"/>
        <v>3.5</v>
      </c>
      <c r="T29" s="55">
        <v>4</v>
      </c>
      <c r="U29" s="55">
        <v>5</v>
      </c>
      <c r="V29" s="55">
        <f t="shared" si="5"/>
        <v>4.5999999999999996</v>
      </c>
      <c r="W29" s="56">
        <f t="shared" si="6"/>
        <v>16.099999999999998</v>
      </c>
      <c r="X29" s="60" t="str">
        <f t="shared" si="0"/>
        <v>A</v>
      </c>
      <c r="Y29" s="57" t="s">
        <v>396</v>
      </c>
      <c r="Z29" s="58" t="s">
        <v>166</v>
      </c>
      <c r="AA29" s="55">
        <v>8</v>
      </c>
      <c r="AB29" s="55">
        <v>0</v>
      </c>
      <c r="AC29" s="55">
        <f t="shared" si="1"/>
        <v>8</v>
      </c>
      <c r="AD29" s="59">
        <f t="shared" si="2"/>
        <v>8.0999999999999979</v>
      </c>
      <c r="AE29" s="60" t="str">
        <f t="shared" si="3"/>
        <v>M</v>
      </c>
      <c r="AF29" s="61" t="s">
        <v>166</v>
      </c>
      <c r="AG29" s="61" t="s">
        <v>166</v>
      </c>
      <c r="AH29" s="61" t="s">
        <v>166</v>
      </c>
      <c r="AI29" s="61" t="s">
        <v>166</v>
      </c>
      <c r="AJ29" s="61" t="s">
        <v>439</v>
      </c>
      <c r="AK29" s="61" t="s">
        <v>441</v>
      </c>
      <c r="AL29" s="61" t="s">
        <v>440</v>
      </c>
      <c r="AM29" s="61" t="s">
        <v>445</v>
      </c>
      <c r="AN29" s="61" t="s">
        <v>442</v>
      </c>
      <c r="AO29" s="61" t="s">
        <v>443</v>
      </c>
      <c r="AP29" s="61" t="s">
        <v>444</v>
      </c>
      <c r="AQ29" s="61" t="s">
        <v>445</v>
      </c>
      <c r="AR29" s="61" t="s">
        <v>166</v>
      </c>
      <c r="AS29" s="61" t="s">
        <v>273</v>
      </c>
      <c r="AT29" s="61" t="s">
        <v>162</v>
      </c>
      <c r="AU29" s="61" t="s">
        <v>389</v>
      </c>
    </row>
    <row r="30" spans="1:47" ht="229.8" customHeight="1" x14ac:dyDescent="0.3">
      <c r="A30" s="49">
        <v>27</v>
      </c>
      <c r="B30" s="50" t="s">
        <v>31</v>
      </c>
      <c r="C30" s="51" t="s">
        <v>84</v>
      </c>
      <c r="D30" s="52" t="s">
        <v>389</v>
      </c>
      <c r="E30" s="52" t="s">
        <v>132</v>
      </c>
      <c r="F30" s="51" t="s">
        <v>123</v>
      </c>
      <c r="G30" s="51" t="s">
        <v>278</v>
      </c>
      <c r="H30" s="51" t="s">
        <v>121</v>
      </c>
      <c r="I30" s="53" t="s">
        <v>130</v>
      </c>
      <c r="J30" s="54" t="s">
        <v>123</v>
      </c>
      <c r="K30" s="54" t="s">
        <v>123</v>
      </c>
      <c r="L30" s="79" t="s">
        <v>259</v>
      </c>
      <c r="M30" s="57" t="s">
        <v>323</v>
      </c>
      <c r="N30" s="53">
        <v>2</v>
      </c>
      <c r="O30" s="53">
        <v>3</v>
      </c>
      <c r="P30" s="55">
        <v>3</v>
      </c>
      <c r="Q30" s="55">
        <v>1</v>
      </c>
      <c r="R30" s="55">
        <v>5</v>
      </c>
      <c r="S30" s="55">
        <f t="shared" si="4"/>
        <v>2.4000000000000004</v>
      </c>
      <c r="T30" s="55">
        <v>4</v>
      </c>
      <c r="U30" s="55">
        <v>5</v>
      </c>
      <c r="V30" s="55">
        <f t="shared" si="5"/>
        <v>4.5999999999999996</v>
      </c>
      <c r="W30" s="56">
        <f t="shared" si="6"/>
        <v>11.040000000000001</v>
      </c>
      <c r="X30" s="60" t="str">
        <f t="shared" si="0"/>
        <v>M</v>
      </c>
      <c r="Y30" s="57" t="s">
        <v>404</v>
      </c>
      <c r="Z30" s="58" t="s">
        <v>166</v>
      </c>
      <c r="AA30" s="53">
        <v>9</v>
      </c>
      <c r="AB30" s="55">
        <v>0</v>
      </c>
      <c r="AC30" s="55">
        <f t="shared" si="1"/>
        <v>9</v>
      </c>
      <c r="AD30" s="59">
        <f t="shared" si="2"/>
        <v>2.0400000000000009</v>
      </c>
      <c r="AE30" s="60" t="str">
        <f t="shared" si="3"/>
        <v>B</v>
      </c>
      <c r="AF30" s="61" t="s">
        <v>166</v>
      </c>
      <c r="AG30" s="61" t="s">
        <v>166</v>
      </c>
      <c r="AH30" s="61" t="s">
        <v>166</v>
      </c>
      <c r="AI30" s="61" t="s">
        <v>166</v>
      </c>
      <c r="AJ30" s="61" t="s">
        <v>166</v>
      </c>
      <c r="AK30" s="61" t="s">
        <v>166</v>
      </c>
      <c r="AL30" s="61" t="s">
        <v>166</v>
      </c>
      <c r="AM30" s="61" t="s">
        <v>166</v>
      </c>
      <c r="AN30" s="61" t="s">
        <v>166</v>
      </c>
      <c r="AO30" s="61" t="s">
        <v>166</v>
      </c>
      <c r="AP30" s="61" t="s">
        <v>166</v>
      </c>
      <c r="AQ30" s="61" t="s">
        <v>166</v>
      </c>
      <c r="AR30" s="61" t="s">
        <v>166</v>
      </c>
      <c r="AS30" s="61" t="s">
        <v>450</v>
      </c>
      <c r="AT30" s="61" t="s">
        <v>162</v>
      </c>
      <c r="AU30" s="61" t="s">
        <v>389</v>
      </c>
    </row>
    <row r="31" spans="1:47" ht="226.2" customHeight="1" x14ac:dyDescent="0.3">
      <c r="A31" s="49">
        <v>28</v>
      </c>
      <c r="B31" s="50" t="s">
        <v>31</v>
      </c>
      <c r="C31" s="51" t="s">
        <v>7</v>
      </c>
      <c r="D31" s="52" t="s">
        <v>377</v>
      </c>
      <c r="E31" s="52" t="s">
        <v>132</v>
      </c>
      <c r="F31" s="51" t="s">
        <v>123</v>
      </c>
      <c r="G31" s="51" t="s">
        <v>278</v>
      </c>
      <c r="H31" s="51" t="s">
        <v>121</v>
      </c>
      <c r="I31" s="53" t="s">
        <v>130</v>
      </c>
      <c r="J31" s="54" t="s">
        <v>123</v>
      </c>
      <c r="K31" s="54" t="s">
        <v>123</v>
      </c>
      <c r="L31" s="79" t="s">
        <v>259</v>
      </c>
      <c r="M31" s="57" t="s">
        <v>324</v>
      </c>
      <c r="N31" s="63">
        <v>4</v>
      </c>
      <c r="O31" s="55">
        <v>3</v>
      </c>
      <c r="P31" s="55">
        <v>3</v>
      </c>
      <c r="Q31" s="55">
        <v>1</v>
      </c>
      <c r="R31" s="55">
        <v>5</v>
      </c>
      <c r="S31" s="55">
        <f t="shared" si="4"/>
        <v>3.2</v>
      </c>
      <c r="T31" s="55">
        <v>4</v>
      </c>
      <c r="U31" s="55">
        <v>5</v>
      </c>
      <c r="V31" s="55">
        <f t="shared" si="5"/>
        <v>4.5999999999999996</v>
      </c>
      <c r="W31" s="56">
        <f t="shared" si="6"/>
        <v>14.719999999999999</v>
      </c>
      <c r="X31" s="60" t="str">
        <f t="shared" si="0"/>
        <v>M</v>
      </c>
      <c r="Y31" s="57" t="s">
        <v>397</v>
      </c>
      <c r="Z31" s="58" t="s">
        <v>166</v>
      </c>
      <c r="AA31" s="55">
        <v>10</v>
      </c>
      <c r="AB31" s="55">
        <v>0</v>
      </c>
      <c r="AC31" s="55">
        <f t="shared" si="1"/>
        <v>10</v>
      </c>
      <c r="AD31" s="59">
        <f t="shared" si="2"/>
        <v>4.7199999999999989</v>
      </c>
      <c r="AE31" s="60" t="str">
        <f t="shared" si="3"/>
        <v>B</v>
      </c>
      <c r="AF31" s="61" t="s">
        <v>166</v>
      </c>
      <c r="AG31" s="61" t="s">
        <v>166</v>
      </c>
      <c r="AH31" s="61" t="s">
        <v>166</v>
      </c>
      <c r="AI31" s="61" t="s">
        <v>166</v>
      </c>
      <c r="AJ31" s="61" t="s">
        <v>166</v>
      </c>
      <c r="AK31" s="61" t="s">
        <v>166</v>
      </c>
      <c r="AL31" s="61" t="s">
        <v>166</v>
      </c>
      <c r="AM31" s="61" t="s">
        <v>166</v>
      </c>
      <c r="AN31" s="61" t="s">
        <v>166</v>
      </c>
      <c r="AO31" s="61" t="s">
        <v>166</v>
      </c>
      <c r="AP31" s="61" t="s">
        <v>166</v>
      </c>
      <c r="AQ31" s="61" t="s">
        <v>166</v>
      </c>
      <c r="AR31" s="61" t="s">
        <v>166</v>
      </c>
      <c r="AS31" s="61"/>
      <c r="AT31" s="61"/>
      <c r="AU31" s="61"/>
    </row>
    <row r="32" spans="1:47" ht="236.55" customHeight="1" x14ac:dyDescent="0.3">
      <c r="A32" s="49">
        <v>29</v>
      </c>
      <c r="B32" s="50" t="s">
        <v>31</v>
      </c>
      <c r="C32" s="51" t="s">
        <v>12</v>
      </c>
      <c r="D32" s="52" t="s">
        <v>377</v>
      </c>
      <c r="E32" s="52" t="s">
        <v>132</v>
      </c>
      <c r="F32" s="51" t="s">
        <v>123</v>
      </c>
      <c r="G32" s="51" t="s">
        <v>278</v>
      </c>
      <c r="H32" s="51" t="s">
        <v>121</v>
      </c>
      <c r="I32" s="53" t="s">
        <v>130</v>
      </c>
      <c r="J32" s="54" t="s">
        <v>123</v>
      </c>
      <c r="K32" s="54" t="s">
        <v>123</v>
      </c>
      <c r="L32" s="79" t="s">
        <v>259</v>
      </c>
      <c r="M32" s="57" t="s">
        <v>325</v>
      </c>
      <c r="N32" s="63">
        <v>4</v>
      </c>
      <c r="O32" s="55">
        <v>5</v>
      </c>
      <c r="P32" s="55">
        <v>3</v>
      </c>
      <c r="Q32" s="55">
        <v>1</v>
      </c>
      <c r="R32" s="55">
        <v>5</v>
      </c>
      <c r="S32" s="55">
        <f t="shared" si="4"/>
        <v>3.5</v>
      </c>
      <c r="T32" s="55">
        <v>4</v>
      </c>
      <c r="U32" s="55">
        <v>5</v>
      </c>
      <c r="V32" s="55">
        <f t="shared" si="5"/>
        <v>4.5999999999999996</v>
      </c>
      <c r="W32" s="56">
        <f t="shared" si="6"/>
        <v>16.099999999999998</v>
      </c>
      <c r="X32" s="60" t="str">
        <f t="shared" si="0"/>
        <v>A</v>
      </c>
      <c r="Y32" s="57" t="s">
        <v>398</v>
      </c>
      <c r="Z32" s="58" t="s">
        <v>166</v>
      </c>
      <c r="AA32" s="55">
        <v>10</v>
      </c>
      <c r="AB32" s="55">
        <v>0</v>
      </c>
      <c r="AC32" s="55">
        <f t="shared" si="1"/>
        <v>10</v>
      </c>
      <c r="AD32" s="59">
        <f t="shared" si="2"/>
        <v>6.0999999999999979</v>
      </c>
      <c r="AE32" s="60" t="str">
        <f t="shared" si="3"/>
        <v>M</v>
      </c>
      <c r="AF32" s="61" t="s">
        <v>166</v>
      </c>
      <c r="AG32" s="61" t="s">
        <v>166</v>
      </c>
      <c r="AH32" s="61" t="s">
        <v>166</v>
      </c>
      <c r="AI32" s="61" t="s">
        <v>166</v>
      </c>
      <c r="AJ32" s="61" t="s">
        <v>166</v>
      </c>
      <c r="AK32" s="61" t="s">
        <v>166</v>
      </c>
      <c r="AL32" s="61" t="s">
        <v>166</v>
      </c>
      <c r="AM32" s="61" t="s">
        <v>166</v>
      </c>
      <c r="AN32" s="61" t="s">
        <v>166</v>
      </c>
      <c r="AO32" s="61" t="s">
        <v>166</v>
      </c>
      <c r="AP32" s="61" t="s">
        <v>166</v>
      </c>
      <c r="AQ32" s="61" t="s">
        <v>166</v>
      </c>
      <c r="AR32" s="61" t="s">
        <v>166</v>
      </c>
      <c r="AS32" s="61" t="s">
        <v>451</v>
      </c>
      <c r="AT32" s="61" t="s">
        <v>162</v>
      </c>
      <c r="AU32" s="61" t="s">
        <v>389</v>
      </c>
    </row>
    <row r="33" spans="1:47" ht="243.45" customHeight="1" x14ac:dyDescent="0.3">
      <c r="A33" s="49">
        <v>30</v>
      </c>
      <c r="B33" s="50" t="s">
        <v>31</v>
      </c>
      <c r="C33" s="51" t="s">
        <v>117</v>
      </c>
      <c r="D33" s="52" t="s">
        <v>374</v>
      </c>
      <c r="E33" s="52" t="s">
        <v>132</v>
      </c>
      <c r="F33" s="51" t="s">
        <v>123</v>
      </c>
      <c r="G33" s="51" t="s">
        <v>278</v>
      </c>
      <c r="H33" s="51" t="s">
        <v>121</v>
      </c>
      <c r="I33" s="53" t="s">
        <v>130</v>
      </c>
      <c r="J33" s="54" t="s">
        <v>123</v>
      </c>
      <c r="K33" s="54" t="s">
        <v>123</v>
      </c>
      <c r="L33" s="79" t="s">
        <v>259</v>
      </c>
      <c r="M33" s="57" t="s">
        <v>326</v>
      </c>
      <c r="N33" s="63">
        <v>2</v>
      </c>
      <c r="O33" s="55">
        <v>5</v>
      </c>
      <c r="P33" s="55">
        <v>3</v>
      </c>
      <c r="Q33" s="55">
        <v>1</v>
      </c>
      <c r="R33" s="55">
        <v>5</v>
      </c>
      <c r="S33" s="55">
        <f t="shared" si="4"/>
        <v>2.7</v>
      </c>
      <c r="T33" s="55">
        <v>4</v>
      </c>
      <c r="U33" s="55">
        <v>5</v>
      </c>
      <c r="V33" s="55">
        <f t="shared" si="5"/>
        <v>4.5999999999999996</v>
      </c>
      <c r="W33" s="56">
        <f t="shared" si="6"/>
        <v>12.42</v>
      </c>
      <c r="X33" s="60" t="str">
        <f t="shared" si="0"/>
        <v>M</v>
      </c>
      <c r="Y33" s="57" t="s">
        <v>399</v>
      </c>
      <c r="Z33" s="58" t="s">
        <v>166</v>
      </c>
      <c r="AA33" s="55">
        <v>9</v>
      </c>
      <c r="AB33" s="55">
        <v>0</v>
      </c>
      <c r="AC33" s="55">
        <f t="shared" si="1"/>
        <v>9</v>
      </c>
      <c r="AD33" s="59">
        <f t="shared" si="2"/>
        <v>3.42</v>
      </c>
      <c r="AE33" s="60" t="str">
        <f t="shared" si="3"/>
        <v>B</v>
      </c>
      <c r="AF33" s="61" t="s">
        <v>166</v>
      </c>
      <c r="AG33" s="61" t="s">
        <v>166</v>
      </c>
      <c r="AH33" s="61" t="s">
        <v>166</v>
      </c>
      <c r="AI33" s="61" t="s">
        <v>166</v>
      </c>
      <c r="AJ33" s="61" t="s">
        <v>166</v>
      </c>
      <c r="AK33" s="61" t="s">
        <v>166</v>
      </c>
      <c r="AL33" s="61" t="s">
        <v>166</v>
      </c>
      <c r="AM33" s="61" t="s">
        <v>166</v>
      </c>
      <c r="AN33" s="61" t="s">
        <v>166</v>
      </c>
      <c r="AO33" s="61" t="s">
        <v>166</v>
      </c>
      <c r="AP33" s="61" t="s">
        <v>166</v>
      </c>
      <c r="AQ33" s="61" t="s">
        <v>166</v>
      </c>
      <c r="AR33" s="61" t="s">
        <v>166</v>
      </c>
      <c r="AS33" s="61" t="s">
        <v>274</v>
      </c>
      <c r="AT33" s="61" t="s">
        <v>162</v>
      </c>
      <c r="AU33" s="61" t="s">
        <v>389</v>
      </c>
    </row>
    <row r="34" spans="1:47" ht="317.55" customHeight="1" x14ac:dyDescent="0.3">
      <c r="A34" s="49">
        <v>31</v>
      </c>
      <c r="B34" s="50" t="s">
        <v>31</v>
      </c>
      <c r="C34" s="51" t="s">
        <v>8</v>
      </c>
      <c r="D34" s="52" t="s">
        <v>378</v>
      </c>
      <c r="E34" s="52" t="s">
        <v>132</v>
      </c>
      <c r="F34" s="51" t="s">
        <v>123</v>
      </c>
      <c r="G34" s="51" t="s">
        <v>278</v>
      </c>
      <c r="H34" s="51" t="s">
        <v>121</v>
      </c>
      <c r="I34" s="53" t="s">
        <v>130</v>
      </c>
      <c r="J34" s="54" t="s">
        <v>123</v>
      </c>
      <c r="K34" s="54" t="s">
        <v>123</v>
      </c>
      <c r="L34" s="79" t="s">
        <v>259</v>
      </c>
      <c r="M34" s="52" t="s">
        <v>327</v>
      </c>
      <c r="N34" s="51">
        <v>4</v>
      </c>
      <c r="O34" s="55">
        <v>5</v>
      </c>
      <c r="P34" s="55">
        <v>3</v>
      </c>
      <c r="Q34" s="55">
        <v>1</v>
      </c>
      <c r="R34" s="55">
        <v>5</v>
      </c>
      <c r="S34" s="55">
        <f t="shared" si="4"/>
        <v>3.5</v>
      </c>
      <c r="T34" s="55">
        <v>4</v>
      </c>
      <c r="U34" s="55">
        <v>5</v>
      </c>
      <c r="V34" s="55">
        <f t="shared" si="5"/>
        <v>4.5999999999999996</v>
      </c>
      <c r="W34" s="56">
        <f t="shared" si="6"/>
        <v>16.099999999999998</v>
      </c>
      <c r="X34" s="60" t="str">
        <f t="shared" si="0"/>
        <v>A</v>
      </c>
      <c r="Y34" s="57" t="s">
        <v>400</v>
      </c>
      <c r="Z34" s="58" t="s">
        <v>166</v>
      </c>
      <c r="AA34" s="55">
        <v>9</v>
      </c>
      <c r="AB34" s="55">
        <v>0</v>
      </c>
      <c r="AC34" s="55">
        <f t="shared" si="1"/>
        <v>9</v>
      </c>
      <c r="AD34" s="59">
        <f t="shared" si="2"/>
        <v>7.0999999999999979</v>
      </c>
      <c r="AE34" s="60" t="str">
        <f t="shared" si="3"/>
        <v>M</v>
      </c>
      <c r="AF34" s="61" t="s">
        <v>166</v>
      </c>
      <c r="AG34" s="61" t="s">
        <v>166</v>
      </c>
      <c r="AH34" s="61" t="s">
        <v>166</v>
      </c>
      <c r="AI34" s="61" t="s">
        <v>166</v>
      </c>
      <c r="AJ34" s="61" t="s">
        <v>166</v>
      </c>
      <c r="AK34" s="61" t="s">
        <v>166</v>
      </c>
      <c r="AL34" s="61" t="s">
        <v>166</v>
      </c>
      <c r="AM34" s="61" t="s">
        <v>166</v>
      </c>
      <c r="AN34" s="61" t="s">
        <v>166</v>
      </c>
      <c r="AO34" s="61" t="s">
        <v>166</v>
      </c>
      <c r="AP34" s="61" t="s">
        <v>166</v>
      </c>
      <c r="AQ34" s="61" t="s">
        <v>166</v>
      </c>
      <c r="AR34" s="61" t="s">
        <v>166</v>
      </c>
      <c r="AS34" s="61"/>
      <c r="AT34" s="61"/>
      <c r="AU34" s="61"/>
    </row>
    <row r="35" spans="1:47" ht="279" customHeight="1" x14ac:dyDescent="0.3">
      <c r="A35" s="49">
        <v>32</v>
      </c>
      <c r="B35" s="50" t="s">
        <v>31</v>
      </c>
      <c r="C35" s="51" t="s">
        <v>33</v>
      </c>
      <c r="D35" s="52" t="s">
        <v>378</v>
      </c>
      <c r="E35" s="52" t="s">
        <v>132</v>
      </c>
      <c r="F35" s="51" t="s">
        <v>123</v>
      </c>
      <c r="G35" s="51" t="s">
        <v>278</v>
      </c>
      <c r="H35" s="51" t="s">
        <v>121</v>
      </c>
      <c r="I35" s="53" t="s">
        <v>130</v>
      </c>
      <c r="J35" s="54" t="s">
        <v>123</v>
      </c>
      <c r="K35" s="54" t="s">
        <v>123</v>
      </c>
      <c r="L35" s="79" t="s">
        <v>259</v>
      </c>
      <c r="M35" s="52" t="s">
        <v>327</v>
      </c>
      <c r="N35" s="51">
        <v>3</v>
      </c>
      <c r="O35" s="55">
        <v>5</v>
      </c>
      <c r="P35" s="55">
        <v>3</v>
      </c>
      <c r="Q35" s="55">
        <v>1</v>
      </c>
      <c r="R35" s="55">
        <v>5</v>
      </c>
      <c r="S35" s="55">
        <f t="shared" si="4"/>
        <v>3.1000000000000005</v>
      </c>
      <c r="T35" s="55">
        <v>4</v>
      </c>
      <c r="U35" s="55">
        <v>5</v>
      </c>
      <c r="V35" s="55">
        <f t="shared" si="5"/>
        <v>4.5999999999999996</v>
      </c>
      <c r="W35" s="56">
        <f t="shared" si="6"/>
        <v>14.260000000000002</v>
      </c>
      <c r="X35" s="60" t="str">
        <f t="shared" si="0"/>
        <v>M</v>
      </c>
      <c r="Y35" s="57" t="s">
        <v>400</v>
      </c>
      <c r="Z35" s="58" t="s">
        <v>166</v>
      </c>
      <c r="AA35" s="55">
        <v>10</v>
      </c>
      <c r="AB35" s="55">
        <v>0</v>
      </c>
      <c r="AC35" s="55">
        <f t="shared" si="1"/>
        <v>10</v>
      </c>
      <c r="AD35" s="59">
        <f t="shared" si="2"/>
        <v>4.2600000000000016</v>
      </c>
      <c r="AE35" s="60" t="str">
        <f t="shared" si="3"/>
        <v>B</v>
      </c>
      <c r="AF35" s="61" t="s">
        <v>166</v>
      </c>
      <c r="AG35" s="61" t="s">
        <v>166</v>
      </c>
      <c r="AH35" s="61" t="s">
        <v>166</v>
      </c>
      <c r="AI35" s="61" t="s">
        <v>166</v>
      </c>
      <c r="AJ35" s="61" t="s">
        <v>166</v>
      </c>
      <c r="AK35" s="61" t="s">
        <v>166</v>
      </c>
      <c r="AL35" s="61" t="s">
        <v>166</v>
      </c>
      <c r="AM35" s="61" t="s">
        <v>166</v>
      </c>
      <c r="AN35" s="61" t="s">
        <v>166</v>
      </c>
      <c r="AO35" s="61" t="s">
        <v>166</v>
      </c>
      <c r="AP35" s="61" t="s">
        <v>166</v>
      </c>
      <c r="AQ35" s="61" t="s">
        <v>166</v>
      </c>
      <c r="AR35" s="61" t="s">
        <v>166</v>
      </c>
      <c r="AS35" s="61"/>
      <c r="AT35" s="61"/>
      <c r="AU35" s="61"/>
    </row>
    <row r="36" spans="1:47" ht="297" customHeight="1" x14ac:dyDescent="0.3">
      <c r="A36" s="49">
        <v>33</v>
      </c>
      <c r="B36" s="50" t="s">
        <v>31</v>
      </c>
      <c r="C36" s="51" t="s">
        <v>13</v>
      </c>
      <c r="D36" s="52" t="s">
        <v>379</v>
      </c>
      <c r="E36" s="52" t="s">
        <v>132</v>
      </c>
      <c r="F36" s="51" t="s">
        <v>123</v>
      </c>
      <c r="G36" s="51" t="s">
        <v>278</v>
      </c>
      <c r="H36" s="51" t="s">
        <v>121</v>
      </c>
      <c r="I36" s="53" t="s">
        <v>130</v>
      </c>
      <c r="J36" s="54" t="s">
        <v>123</v>
      </c>
      <c r="K36" s="54" t="s">
        <v>123</v>
      </c>
      <c r="L36" s="79" t="s">
        <v>259</v>
      </c>
      <c r="M36" s="52" t="s">
        <v>328</v>
      </c>
      <c r="N36" s="51">
        <v>4</v>
      </c>
      <c r="O36" s="55">
        <v>3</v>
      </c>
      <c r="P36" s="55">
        <v>3</v>
      </c>
      <c r="Q36" s="55">
        <v>1</v>
      </c>
      <c r="R36" s="55">
        <v>5</v>
      </c>
      <c r="S36" s="55">
        <f t="shared" si="4"/>
        <v>3.2</v>
      </c>
      <c r="T36" s="55">
        <v>4</v>
      </c>
      <c r="U36" s="55">
        <v>5</v>
      </c>
      <c r="V36" s="55">
        <f t="shared" si="5"/>
        <v>4.5999999999999996</v>
      </c>
      <c r="W36" s="56">
        <f t="shared" si="6"/>
        <v>14.719999999999999</v>
      </c>
      <c r="X36" s="60" t="str">
        <f t="shared" si="0"/>
        <v>M</v>
      </c>
      <c r="Y36" s="57" t="s">
        <v>400</v>
      </c>
      <c r="Z36" s="58" t="s">
        <v>166</v>
      </c>
      <c r="AA36" s="55">
        <v>9</v>
      </c>
      <c r="AB36" s="55">
        <v>0</v>
      </c>
      <c r="AC36" s="55">
        <f t="shared" si="1"/>
        <v>9</v>
      </c>
      <c r="AD36" s="59">
        <f t="shared" si="2"/>
        <v>5.7199999999999989</v>
      </c>
      <c r="AE36" s="60" t="str">
        <f t="shared" si="3"/>
        <v>M</v>
      </c>
      <c r="AF36" s="61" t="s">
        <v>166</v>
      </c>
      <c r="AG36" s="61" t="s">
        <v>166</v>
      </c>
      <c r="AH36" s="61" t="s">
        <v>166</v>
      </c>
      <c r="AI36" s="61" t="s">
        <v>166</v>
      </c>
      <c r="AJ36" s="61" t="s">
        <v>166</v>
      </c>
      <c r="AK36" s="61" t="s">
        <v>166</v>
      </c>
      <c r="AL36" s="61" t="s">
        <v>166</v>
      </c>
      <c r="AM36" s="61" t="s">
        <v>166</v>
      </c>
      <c r="AN36" s="61" t="s">
        <v>166</v>
      </c>
      <c r="AO36" s="61" t="s">
        <v>166</v>
      </c>
      <c r="AP36" s="61" t="s">
        <v>166</v>
      </c>
      <c r="AQ36" s="61" t="s">
        <v>166</v>
      </c>
      <c r="AR36" s="61" t="s">
        <v>166</v>
      </c>
      <c r="AS36" s="61" t="s">
        <v>452</v>
      </c>
      <c r="AT36" s="61" t="s">
        <v>162</v>
      </c>
      <c r="AU36" s="61" t="s">
        <v>389</v>
      </c>
    </row>
    <row r="37" spans="1:47" ht="222.45" customHeight="1" x14ac:dyDescent="0.3">
      <c r="A37" s="49">
        <v>34</v>
      </c>
      <c r="B37" s="50" t="s">
        <v>31</v>
      </c>
      <c r="C37" s="51" t="s">
        <v>66</v>
      </c>
      <c r="D37" s="52" t="s">
        <v>374</v>
      </c>
      <c r="E37" s="52" t="s">
        <v>132</v>
      </c>
      <c r="F37" s="51" t="s">
        <v>123</v>
      </c>
      <c r="G37" s="51" t="s">
        <v>278</v>
      </c>
      <c r="H37" s="51" t="s">
        <v>121</v>
      </c>
      <c r="I37" s="53" t="s">
        <v>130</v>
      </c>
      <c r="J37" s="54" t="s">
        <v>123</v>
      </c>
      <c r="K37" s="54" t="s">
        <v>123</v>
      </c>
      <c r="L37" s="79" t="s">
        <v>259</v>
      </c>
      <c r="M37" s="57" t="s">
        <v>329</v>
      </c>
      <c r="N37" s="51">
        <v>1</v>
      </c>
      <c r="O37" s="55">
        <v>5</v>
      </c>
      <c r="P37" s="55">
        <v>3</v>
      </c>
      <c r="Q37" s="55">
        <v>1</v>
      </c>
      <c r="R37" s="55">
        <v>5</v>
      </c>
      <c r="S37" s="55">
        <f t="shared" si="4"/>
        <v>2.2999999999999998</v>
      </c>
      <c r="T37" s="55">
        <v>4</v>
      </c>
      <c r="U37" s="55">
        <v>5</v>
      </c>
      <c r="V37" s="55">
        <f t="shared" si="5"/>
        <v>4.5999999999999996</v>
      </c>
      <c r="W37" s="56">
        <f t="shared" si="6"/>
        <v>10.579999999999998</v>
      </c>
      <c r="X37" s="60" t="str">
        <f t="shared" si="0"/>
        <v>M</v>
      </c>
      <c r="Y37" s="57" t="s">
        <v>401</v>
      </c>
      <c r="Z37" s="58" t="s">
        <v>166</v>
      </c>
      <c r="AA37" s="55">
        <v>9</v>
      </c>
      <c r="AB37" s="55">
        <v>0</v>
      </c>
      <c r="AC37" s="55">
        <f t="shared" si="1"/>
        <v>9</v>
      </c>
      <c r="AD37" s="59">
        <f t="shared" si="2"/>
        <v>1.5799999999999983</v>
      </c>
      <c r="AE37" s="60" t="str">
        <f t="shared" si="3"/>
        <v>R</v>
      </c>
      <c r="AF37" s="61" t="s">
        <v>166</v>
      </c>
      <c r="AG37" s="61" t="s">
        <v>166</v>
      </c>
      <c r="AH37" s="61" t="s">
        <v>166</v>
      </c>
      <c r="AI37" s="61" t="s">
        <v>166</v>
      </c>
      <c r="AJ37" s="61" t="s">
        <v>166</v>
      </c>
      <c r="AK37" s="61" t="s">
        <v>166</v>
      </c>
      <c r="AL37" s="61" t="s">
        <v>166</v>
      </c>
      <c r="AM37" s="61" t="s">
        <v>166</v>
      </c>
      <c r="AN37" s="61" t="s">
        <v>166</v>
      </c>
      <c r="AO37" s="61" t="s">
        <v>166</v>
      </c>
      <c r="AP37" s="61" t="s">
        <v>166</v>
      </c>
      <c r="AQ37" s="61" t="s">
        <v>166</v>
      </c>
      <c r="AR37" s="61" t="s">
        <v>166</v>
      </c>
      <c r="AS37" s="61" t="s">
        <v>275</v>
      </c>
      <c r="AT37" s="61" t="s">
        <v>162</v>
      </c>
      <c r="AU37" s="61" t="s">
        <v>389</v>
      </c>
    </row>
    <row r="38" spans="1:47" ht="220.2" customHeight="1" x14ac:dyDescent="0.3">
      <c r="A38" s="49">
        <v>35</v>
      </c>
      <c r="B38" s="50" t="s">
        <v>31</v>
      </c>
      <c r="C38" s="51" t="s">
        <v>251</v>
      </c>
      <c r="D38" s="52" t="s">
        <v>379</v>
      </c>
      <c r="E38" s="52" t="s">
        <v>132</v>
      </c>
      <c r="F38" s="51" t="s">
        <v>123</v>
      </c>
      <c r="G38" s="51" t="s">
        <v>278</v>
      </c>
      <c r="H38" s="51" t="s">
        <v>121</v>
      </c>
      <c r="I38" s="53" t="s">
        <v>130</v>
      </c>
      <c r="J38" s="54" t="s">
        <v>123</v>
      </c>
      <c r="K38" s="54" t="s">
        <v>123</v>
      </c>
      <c r="L38" s="79" t="s">
        <v>259</v>
      </c>
      <c r="M38" s="52" t="s">
        <v>330</v>
      </c>
      <c r="N38" s="51">
        <v>1</v>
      </c>
      <c r="O38" s="55">
        <v>3</v>
      </c>
      <c r="P38" s="55">
        <v>3</v>
      </c>
      <c r="Q38" s="55">
        <v>1</v>
      </c>
      <c r="R38" s="55">
        <v>5</v>
      </c>
      <c r="S38" s="55">
        <f t="shared" si="4"/>
        <v>1.9999999999999998</v>
      </c>
      <c r="T38" s="55">
        <v>4</v>
      </c>
      <c r="U38" s="55">
        <v>5</v>
      </c>
      <c r="V38" s="55">
        <f t="shared" si="5"/>
        <v>4.5999999999999996</v>
      </c>
      <c r="W38" s="56">
        <f t="shared" si="6"/>
        <v>9.1999999999999975</v>
      </c>
      <c r="X38" s="60" t="str">
        <f t="shared" si="0"/>
        <v>M</v>
      </c>
      <c r="Y38" s="57" t="s">
        <v>402</v>
      </c>
      <c r="Z38" s="58" t="s">
        <v>166</v>
      </c>
      <c r="AA38" s="55">
        <v>9</v>
      </c>
      <c r="AB38" s="55">
        <v>0</v>
      </c>
      <c r="AC38" s="55">
        <f t="shared" si="1"/>
        <v>9</v>
      </c>
      <c r="AD38" s="59">
        <f t="shared" si="2"/>
        <v>0.19999999999999751</v>
      </c>
      <c r="AE38" s="60" t="str">
        <f t="shared" si="3"/>
        <v>R</v>
      </c>
      <c r="AF38" s="61" t="s">
        <v>166</v>
      </c>
      <c r="AG38" s="61" t="s">
        <v>166</v>
      </c>
      <c r="AH38" s="61" t="s">
        <v>166</v>
      </c>
      <c r="AI38" s="61" t="s">
        <v>166</v>
      </c>
      <c r="AJ38" s="61" t="s">
        <v>166</v>
      </c>
      <c r="AK38" s="61" t="s">
        <v>166</v>
      </c>
      <c r="AL38" s="61" t="s">
        <v>166</v>
      </c>
      <c r="AM38" s="61" t="s">
        <v>166</v>
      </c>
      <c r="AN38" s="61" t="s">
        <v>166</v>
      </c>
      <c r="AO38" s="61" t="s">
        <v>166</v>
      </c>
      <c r="AP38" s="61" t="s">
        <v>166</v>
      </c>
      <c r="AQ38" s="61" t="s">
        <v>166</v>
      </c>
      <c r="AR38" s="61" t="s">
        <v>166</v>
      </c>
      <c r="AS38" s="61" t="s">
        <v>453</v>
      </c>
      <c r="AT38" s="61" t="s">
        <v>162</v>
      </c>
      <c r="AU38" s="61" t="s">
        <v>389</v>
      </c>
    </row>
    <row r="39" spans="1:47" ht="229.2" customHeight="1" x14ac:dyDescent="0.3">
      <c r="A39" s="49">
        <v>36</v>
      </c>
      <c r="B39" s="50" t="s">
        <v>31</v>
      </c>
      <c r="C39" s="51" t="s">
        <v>63</v>
      </c>
      <c r="D39" s="52" t="s">
        <v>379</v>
      </c>
      <c r="E39" s="52" t="s">
        <v>132</v>
      </c>
      <c r="F39" s="51" t="s">
        <v>123</v>
      </c>
      <c r="G39" s="51" t="s">
        <v>278</v>
      </c>
      <c r="H39" s="51" t="s">
        <v>121</v>
      </c>
      <c r="I39" s="53" t="s">
        <v>130</v>
      </c>
      <c r="J39" s="54" t="s">
        <v>123</v>
      </c>
      <c r="K39" s="54" t="s">
        <v>123</v>
      </c>
      <c r="L39" s="79" t="s">
        <v>259</v>
      </c>
      <c r="M39" s="52" t="s">
        <v>331</v>
      </c>
      <c r="N39" s="51">
        <v>1</v>
      </c>
      <c r="O39" s="55">
        <v>3</v>
      </c>
      <c r="P39" s="55">
        <v>3</v>
      </c>
      <c r="Q39" s="55">
        <v>1</v>
      </c>
      <c r="R39" s="55">
        <v>5</v>
      </c>
      <c r="S39" s="55">
        <f t="shared" si="4"/>
        <v>1.9999999999999998</v>
      </c>
      <c r="T39" s="55">
        <v>4</v>
      </c>
      <c r="U39" s="55">
        <v>5</v>
      </c>
      <c r="V39" s="55">
        <f t="shared" si="5"/>
        <v>4.5999999999999996</v>
      </c>
      <c r="W39" s="56">
        <f t="shared" si="6"/>
        <v>9.1999999999999975</v>
      </c>
      <c r="X39" s="60" t="str">
        <f t="shared" si="0"/>
        <v>M</v>
      </c>
      <c r="Y39" s="57" t="s">
        <v>398</v>
      </c>
      <c r="Z39" s="58" t="s">
        <v>166</v>
      </c>
      <c r="AA39" s="55">
        <v>9</v>
      </c>
      <c r="AB39" s="55">
        <v>0</v>
      </c>
      <c r="AC39" s="55">
        <f t="shared" si="1"/>
        <v>9</v>
      </c>
      <c r="AD39" s="59">
        <f t="shared" si="2"/>
        <v>0.19999999999999751</v>
      </c>
      <c r="AE39" s="60" t="str">
        <f t="shared" si="3"/>
        <v>R</v>
      </c>
      <c r="AF39" s="61" t="s">
        <v>166</v>
      </c>
      <c r="AG39" s="61" t="s">
        <v>166</v>
      </c>
      <c r="AH39" s="61" t="s">
        <v>166</v>
      </c>
      <c r="AI39" s="61" t="s">
        <v>166</v>
      </c>
      <c r="AJ39" s="61" t="s">
        <v>166</v>
      </c>
      <c r="AK39" s="61" t="s">
        <v>166</v>
      </c>
      <c r="AL39" s="61" t="s">
        <v>166</v>
      </c>
      <c r="AM39" s="61" t="s">
        <v>166</v>
      </c>
      <c r="AN39" s="61" t="s">
        <v>166</v>
      </c>
      <c r="AO39" s="61" t="s">
        <v>166</v>
      </c>
      <c r="AP39" s="61" t="s">
        <v>166</v>
      </c>
      <c r="AQ39" s="61" t="s">
        <v>166</v>
      </c>
      <c r="AR39" s="61" t="s">
        <v>166</v>
      </c>
      <c r="AS39" s="61" t="s">
        <v>454</v>
      </c>
      <c r="AT39" s="61" t="s">
        <v>162</v>
      </c>
      <c r="AU39" s="61" t="s">
        <v>389</v>
      </c>
    </row>
    <row r="40" spans="1:47" ht="226.8" customHeight="1" x14ac:dyDescent="0.3">
      <c r="A40" s="49">
        <v>37</v>
      </c>
      <c r="B40" s="50" t="s">
        <v>31</v>
      </c>
      <c r="C40" s="51" t="s">
        <v>15</v>
      </c>
      <c r="D40" s="52" t="s">
        <v>203</v>
      </c>
      <c r="E40" s="52" t="s">
        <v>132</v>
      </c>
      <c r="F40" s="51" t="s">
        <v>123</v>
      </c>
      <c r="G40" s="51" t="s">
        <v>278</v>
      </c>
      <c r="H40" s="51" t="s">
        <v>121</v>
      </c>
      <c r="I40" s="53" t="s">
        <v>130</v>
      </c>
      <c r="J40" s="54" t="s">
        <v>123</v>
      </c>
      <c r="K40" s="54" t="s">
        <v>123</v>
      </c>
      <c r="L40" s="79" t="s">
        <v>259</v>
      </c>
      <c r="M40" s="57" t="s">
        <v>332</v>
      </c>
      <c r="N40" s="63">
        <v>4</v>
      </c>
      <c r="O40" s="55">
        <v>3</v>
      </c>
      <c r="P40" s="55">
        <v>3</v>
      </c>
      <c r="Q40" s="55">
        <v>1</v>
      </c>
      <c r="R40" s="55">
        <v>5</v>
      </c>
      <c r="S40" s="55">
        <f t="shared" si="4"/>
        <v>3.2</v>
      </c>
      <c r="T40" s="55">
        <v>4</v>
      </c>
      <c r="U40" s="55">
        <v>5</v>
      </c>
      <c r="V40" s="55">
        <f t="shared" si="5"/>
        <v>4.5999999999999996</v>
      </c>
      <c r="W40" s="56">
        <f t="shared" si="6"/>
        <v>14.719999999999999</v>
      </c>
      <c r="X40" s="60" t="str">
        <f t="shared" si="0"/>
        <v>M</v>
      </c>
      <c r="Y40" s="57" t="s">
        <v>403</v>
      </c>
      <c r="Z40" s="58" t="s">
        <v>166</v>
      </c>
      <c r="AA40" s="55">
        <v>10</v>
      </c>
      <c r="AB40" s="55">
        <v>0</v>
      </c>
      <c r="AC40" s="55">
        <f t="shared" si="1"/>
        <v>10</v>
      </c>
      <c r="AD40" s="59">
        <f t="shared" si="2"/>
        <v>4.7199999999999989</v>
      </c>
      <c r="AE40" s="60" t="str">
        <f t="shared" si="3"/>
        <v>B</v>
      </c>
      <c r="AF40" s="61" t="s">
        <v>166</v>
      </c>
      <c r="AG40" s="61" t="s">
        <v>166</v>
      </c>
      <c r="AH40" s="61" t="s">
        <v>166</v>
      </c>
      <c r="AI40" s="61" t="s">
        <v>166</v>
      </c>
      <c r="AJ40" s="61" t="s">
        <v>166</v>
      </c>
      <c r="AK40" s="61" t="s">
        <v>166</v>
      </c>
      <c r="AL40" s="61" t="s">
        <v>166</v>
      </c>
      <c r="AM40" s="61" t="s">
        <v>166</v>
      </c>
      <c r="AN40" s="61" t="s">
        <v>166</v>
      </c>
      <c r="AO40" s="61" t="s">
        <v>166</v>
      </c>
      <c r="AP40" s="61" t="s">
        <v>166</v>
      </c>
      <c r="AQ40" s="61" t="s">
        <v>166</v>
      </c>
      <c r="AR40" s="61" t="s">
        <v>166</v>
      </c>
      <c r="AS40" s="61"/>
      <c r="AT40" s="61"/>
      <c r="AU40" s="61"/>
    </row>
    <row r="41" spans="1:47" ht="225.45" customHeight="1" x14ac:dyDescent="0.3">
      <c r="A41" s="49">
        <v>38</v>
      </c>
      <c r="B41" s="50" t="s">
        <v>31</v>
      </c>
      <c r="C41" s="51" t="s">
        <v>16</v>
      </c>
      <c r="D41" s="52" t="s">
        <v>204</v>
      </c>
      <c r="E41" s="52" t="s">
        <v>132</v>
      </c>
      <c r="F41" s="51" t="s">
        <v>123</v>
      </c>
      <c r="G41" s="51" t="s">
        <v>278</v>
      </c>
      <c r="H41" s="51" t="s">
        <v>121</v>
      </c>
      <c r="I41" s="53" t="s">
        <v>130</v>
      </c>
      <c r="J41" s="54" t="s">
        <v>123</v>
      </c>
      <c r="K41" s="54" t="s">
        <v>123</v>
      </c>
      <c r="L41" s="79" t="s">
        <v>259</v>
      </c>
      <c r="M41" s="57" t="s">
        <v>333</v>
      </c>
      <c r="N41" s="63">
        <v>4</v>
      </c>
      <c r="O41" s="55">
        <v>3</v>
      </c>
      <c r="P41" s="55">
        <v>3</v>
      </c>
      <c r="Q41" s="55">
        <v>1</v>
      </c>
      <c r="R41" s="55">
        <v>5</v>
      </c>
      <c r="S41" s="55">
        <f t="shared" si="4"/>
        <v>3.2</v>
      </c>
      <c r="T41" s="55">
        <v>4</v>
      </c>
      <c r="U41" s="55">
        <v>5</v>
      </c>
      <c r="V41" s="55">
        <f t="shared" si="5"/>
        <v>4.5999999999999996</v>
      </c>
      <c r="W41" s="56">
        <f t="shared" si="6"/>
        <v>14.719999999999999</v>
      </c>
      <c r="X41" s="60" t="str">
        <f t="shared" si="0"/>
        <v>M</v>
      </c>
      <c r="Y41" s="57" t="s">
        <v>403</v>
      </c>
      <c r="Z41" s="58" t="s">
        <v>166</v>
      </c>
      <c r="AA41" s="55">
        <v>10</v>
      </c>
      <c r="AB41" s="55">
        <v>0</v>
      </c>
      <c r="AC41" s="55">
        <f t="shared" si="1"/>
        <v>10</v>
      </c>
      <c r="AD41" s="59">
        <f t="shared" si="2"/>
        <v>4.7199999999999989</v>
      </c>
      <c r="AE41" s="60" t="str">
        <f t="shared" si="3"/>
        <v>B</v>
      </c>
      <c r="AF41" s="61" t="s">
        <v>166</v>
      </c>
      <c r="AG41" s="61" t="s">
        <v>166</v>
      </c>
      <c r="AH41" s="61" t="s">
        <v>166</v>
      </c>
      <c r="AI41" s="61" t="s">
        <v>166</v>
      </c>
      <c r="AJ41" s="61" t="s">
        <v>166</v>
      </c>
      <c r="AK41" s="61" t="s">
        <v>166</v>
      </c>
      <c r="AL41" s="61" t="s">
        <v>166</v>
      </c>
      <c r="AM41" s="61" t="s">
        <v>166</v>
      </c>
      <c r="AN41" s="61" t="s">
        <v>166</v>
      </c>
      <c r="AO41" s="61" t="s">
        <v>166</v>
      </c>
      <c r="AP41" s="61" t="s">
        <v>166</v>
      </c>
      <c r="AQ41" s="61" t="s">
        <v>166</v>
      </c>
      <c r="AR41" s="61" t="s">
        <v>166</v>
      </c>
      <c r="AS41" s="61"/>
      <c r="AT41" s="61"/>
      <c r="AU41" s="61"/>
    </row>
    <row r="42" spans="1:47" ht="237" customHeight="1" x14ac:dyDescent="0.3">
      <c r="A42" s="49">
        <v>39</v>
      </c>
      <c r="B42" s="50" t="s">
        <v>31</v>
      </c>
      <c r="C42" s="51" t="s">
        <v>14</v>
      </c>
      <c r="D42" s="52" t="s">
        <v>204</v>
      </c>
      <c r="E42" s="52" t="s">
        <v>132</v>
      </c>
      <c r="F42" s="51" t="s">
        <v>123</v>
      </c>
      <c r="G42" s="51" t="s">
        <v>278</v>
      </c>
      <c r="H42" s="51" t="s">
        <v>121</v>
      </c>
      <c r="I42" s="53" t="s">
        <v>130</v>
      </c>
      <c r="J42" s="54" t="s">
        <v>123</v>
      </c>
      <c r="K42" s="54" t="s">
        <v>123</v>
      </c>
      <c r="L42" s="79" t="s">
        <v>259</v>
      </c>
      <c r="M42" s="57" t="s">
        <v>334</v>
      </c>
      <c r="N42" s="63">
        <v>4</v>
      </c>
      <c r="O42" s="55">
        <v>3</v>
      </c>
      <c r="P42" s="55">
        <v>3</v>
      </c>
      <c r="Q42" s="55">
        <v>1</v>
      </c>
      <c r="R42" s="55">
        <v>5</v>
      </c>
      <c r="S42" s="55">
        <f t="shared" si="4"/>
        <v>3.2</v>
      </c>
      <c r="T42" s="55">
        <v>4</v>
      </c>
      <c r="U42" s="55">
        <v>5</v>
      </c>
      <c r="V42" s="55">
        <f t="shared" si="5"/>
        <v>4.5999999999999996</v>
      </c>
      <c r="W42" s="56">
        <f t="shared" si="6"/>
        <v>14.719999999999999</v>
      </c>
      <c r="X42" s="60" t="str">
        <f t="shared" si="0"/>
        <v>M</v>
      </c>
      <c r="Y42" s="57" t="s">
        <v>403</v>
      </c>
      <c r="Z42" s="58" t="s">
        <v>166</v>
      </c>
      <c r="AA42" s="55">
        <v>10</v>
      </c>
      <c r="AB42" s="55">
        <v>0</v>
      </c>
      <c r="AC42" s="55">
        <f t="shared" si="1"/>
        <v>10</v>
      </c>
      <c r="AD42" s="59">
        <f t="shared" si="2"/>
        <v>4.7199999999999989</v>
      </c>
      <c r="AE42" s="60" t="str">
        <f t="shared" si="3"/>
        <v>B</v>
      </c>
      <c r="AF42" s="61" t="s">
        <v>166</v>
      </c>
      <c r="AG42" s="61" t="s">
        <v>166</v>
      </c>
      <c r="AH42" s="61" t="s">
        <v>166</v>
      </c>
      <c r="AI42" s="61" t="s">
        <v>166</v>
      </c>
      <c r="AJ42" s="61" t="s">
        <v>166</v>
      </c>
      <c r="AK42" s="61" t="s">
        <v>166</v>
      </c>
      <c r="AL42" s="61" t="s">
        <v>166</v>
      </c>
      <c r="AM42" s="61" t="s">
        <v>166</v>
      </c>
      <c r="AN42" s="61" t="s">
        <v>166</v>
      </c>
      <c r="AO42" s="61" t="s">
        <v>166</v>
      </c>
      <c r="AP42" s="61" t="s">
        <v>166</v>
      </c>
      <c r="AQ42" s="61" t="s">
        <v>166</v>
      </c>
      <c r="AR42" s="61" t="s">
        <v>166</v>
      </c>
      <c r="AS42" s="61"/>
      <c r="AT42" s="61"/>
      <c r="AU42" s="61"/>
    </row>
    <row r="43" spans="1:47" ht="216.45" customHeight="1" x14ac:dyDescent="0.3">
      <c r="A43" s="49">
        <v>40</v>
      </c>
      <c r="B43" s="50" t="s">
        <v>59</v>
      </c>
      <c r="C43" s="51" t="s">
        <v>9</v>
      </c>
      <c r="D43" s="52" t="s">
        <v>380</v>
      </c>
      <c r="E43" s="52" t="s">
        <v>132</v>
      </c>
      <c r="F43" s="51" t="s">
        <v>123</v>
      </c>
      <c r="G43" s="51" t="s">
        <v>278</v>
      </c>
      <c r="H43" s="51" t="s">
        <v>121</v>
      </c>
      <c r="I43" s="53" t="s">
        <v>130</v>
      </c>
      <c r="J43" s="54" t="s">
        <v>123</v>
      </c>
      <c r="K43" s="54" t="s">
        <v>123</v>
      </c>
      <c r="L43" s="79" t="s">
        <v>306</v>
      </c>
      <c r="M43" s="52" t="s">
        <v>335</v>
      </c>
      <c r="N43" s="53">
        <v>4</v>
      </c>
      <c r="O43" s="55">
        <v>3</v>
      </c>
      <c r="P43" s="55">
        <v>3</v>
      </c>
      <c r="Q43" s="55">
        <v>1</v>
      </c>
      <c r="R43" s="55">
        <v>5</v>
      </c>
      <c r="S43" s="55">
        <f t="shared" si="4"/>
        <v>3.2</v>
      </c>
      <c r="T43" s="55">
        <v>4</v>
      </c>
      <c r="U43" s="55">
        <v>5</v>
      </c>
      <c r="V43" s="55">
        <f t="shared" si="5"/>
        <v>4.5999999999999996</v>
      </c>
      <c r="W43" s="56">
        <f t="shared" si="6"/>
        <v>14.719999999999999</v>
      </c>
      <c r="X43" s="60" t="str">
        <f t="shared" si="0"/>
        <v>M</v>
      </c>
      <c r="Y43" s="57" t="s">
        <v>422</v>
      </c>
      <c r="Z43" s="58" t="s">
        <v>166</v>
      </c>
      <c r="AA43" s="55">
        <v>8</v>
      </c>
      <c r="AB43" s="55">
        <v>0</v>
      </c>
      <c r="AC43" s="55">
        <f t="shared" si="1"/>
        <v>8</v>
      </c>
      <c r="AD43" s="59">
        <f t="shared" si="2"/>
        <v>6.7199999999999989</v>
      </c>
      <c r="AE43" s="60" t="str">
        <f t="shared" si="3"/>
        <v>M</v>
      </c>
      <c r="AF43" s="61" t="s">
        <v>166</v>
      </c>
      <c r="AG43" s="61" t="s">
        <v>166</v>
      </c>
      <c r="AH43" s="61" t="s">
        <v>166</v>
      </c>
      <c r="AI43" s="61" t="s">
        <v>166</v>
      </c>
      <c r="AJ43" s="61" t="s">
        <v>166</v>
      </c>
      <c r="AK43" s="61" t="s">
        <v>166</v>
      </c>
      <c r="AL43" s="61" t="s">
        <v>166</v>
      </c>
      <c r="AM43" s="61" t="s">
        <v>166</v>
      </c>
      <c r="AN43" s="61" t="s">
        <v>166</v>
      </c>
      <c r="AO43" s="61" t="s">
        <v>166</v>
      </c>
      <c r="AP43" s="61" t="s">
        <v>166</v>
      </c>
      <c r="AQ43" s="61" t="s">
        <v>166</v>
      </c>
      <c r="AR43" s="61" t="s">
        <v>166</v>
      </c>
      <c r="AS43" s="61" t="s">
        <v>455</v>
      </c>
      <c r="AT43" s="61" t="s">
        <v>162</v>
      </c>
      <c r="AU43" s="61" t="s">
        <v>372</v>
      </c>
    </row>
    <row r="44" spans="1:47" ht="199.2" customHeight="1" x14ac:dyDescent="0.3">
      <c r="A44" s="49">
        <v>41</v>
      </c>
      <c r="B44" s="50" t="s">
        <v>59</v>
      </c>
      <c r="C44" s="51" t="s">
        <v>61</v>
      </c>
      <c r="D44" s="52" t="s">
        <v>372</v>
      </c>
      <c r="E44" s="52" t="s">
        <v>195</v>
      </c>
      <c r="F44" s="51" t="s">
        <v>131</v>
      </c>
      <c r="G44" s="51" t="s">
        <v>278</v>
      </c>
      <c r="H44" s="51" t="s">
        <v>121</v>
      </c>
      <c r="I44" s="53" t="s">
        <v>130</v>
      </c>
      <c r="J44" s="54" t="s">
        <v>123</v>
      </c>
      <c r="K44" s="54" t="s">
        <v>123</v>
      </c>
      <c r="L44" s="79" t="s">
        <v>306</v>
      </c>
      <c r="M44" s="52" t="s">
        <v>336</v>
      </c>
      <c r="N44" s="53">
        <v>2</v>
      </c>
      <c r="O44" s="55">
        <v>3</v>
      </c>
      <c r="P44" s="55">
        <v>3</v>
      </c>
      <c r="Q44" s="55">
        <v>1</v>
      </c>
      <c r="R44" s="55">
        <v>5</v>
      </c>
      <c r="S44" s="55">
        <f t="shared" si="4"/>
        <v>2.4000000000000004</v>
      </c>
      <c r="T44" s="55">
        <v>3</v>
      </c>
      <c r="U44" s="55">
        <v>5</v>
      </c>
      <c r="V44" s="55">
        <f t="shared" si="5"/>
        <v>4.2</v>
      </c>
      <c r="W44" s="56">
        <f t="shared" si="6"/>
        <v>10.080000000000002</v>
      </c>
      <c r="X44" s="60" t="str">
        <f t="shared" si="0"/>
        <v>M</v>
      </c>
      <c r="Y44" s="57" t="s">
        <v>420</v>
      </c>
      <c r="Z44" s="58" t="s">
        <v>166</v>
      </c>
      <c r="AA44" s="55">
        <v>8</v>
      </c>
      <c r="AB44" s="55">
        <v>0</v>
      </c>
      <c r="AC44" s="55">
        <f t="shared" si="1"/>
        <v>8</v>
      </c>
      <c r="AD44" s="59">
        <f t="shared" si="2"/>
        <v>2.0800000000000018</v>
      </c>
      <c r="AE44" s="60" t="str">
        <f t="shared" si="3"/>
        <v>B</v>
      </c>
      <c r="AF44" s="61" t="s">
        <v>166</v>
      </c>
      <c r="AG44" s="61" t="s">
        <v>166</v>
      </c>
      <c r="AH44" s="61" t="s">
        <v>166</v>
      </c>
      <c r="AI44" s="61" t="s">
        <v>166</v>
      </c>
      <c r="AJ44" s="61" t="s">
        <v>166</v>
      </c>
      <c r="AK44" s="61" t="s">
        <v>421</v>
      </c>
      <c r="AL44" s="61" t="s">
        <v>315</v>
      </c>
      <c r="AM44" s="61" t="s">
        <v>392</v>
      </c>
      <c r="AN44" s="61" t="s">
        <v>316</v>
      </c>
      <c r="AO44" s="61" t="s">
        <v>317</v>
      </c>
      <c r="AP44" s="61" t="s">
        <v>164</v>
      </c>
      <c r="AQ44" s="61" t="s">
        <v>417</v>
      </c>
      <c r="AR44" s="61" t="s">
        <v>166</v>
      </c>
      <c r="AS44" s="61" t="s">
        <v>276</v>
      </c>
      <c r="AT44" s="61" t="s">
        <v>162</v>
      </c>
      <c r="AU44" s="61" t="s">
        <v>372</v>
      </c>
    </row>
    <row r="45" spans="1:47" ht="175.2" customHeight="1" x14ac:dyDescent="0.3">
      <c r="A45" s="49">
        <v>42</v>
      </c>
      <c r="B45" s="50" t="s">
        <v>59</v>
      </c>
      <c r="C45" s="51" t="s">
        <v>183</v>
      </c>
      <c r="D45" s="52" t="s">
        <v>372</v>
      </c>
      <c r="E45" s="52" t="s">
        <v>182</v>
      </c>
      <c r="F45" s="51" t="s">
        <v>123</v>
      </c>
      <c r="G45" s="51" t="s">
        <v>278</v>
      </c>
      <c r="H45" s="51" t="s">
        <v>131</v>
      </c>
      <c r="I45" s="53" t="s">
        <v>123</v>
      </c>
      <c r="J45" s="54" t="s">
        <v>123</v>
      </c>
      <c r="K45" s="54" t="s">
        <v>123</v>
      </c>
      <c r="L45" s="79" t="s">
        <v>259</v>
      </c>
      <c r="M45" s="52" t="s">
        <v>337</v>
      </c>
      <c r="N45" s="53">
        <v>4</v>
      </c>
      <c r="O45" s="55">
        <v>1</v>
      </c>
      <c r="P45" s="55">
        <v>3</v>
      </c>
      <c r="Q45" s="55">
        <v>1</v>
      </c>
      <c r="R45" s="55">
        <v>5</v>
      </c>
      <c r="S45" s="55">
        <f t="shared" si="4"/>
        <v>2.9000000000000004</v>
      </c>
      <c r="T45" s="55">
        <v>3</v>
      </c>
      <c r="U45" s="55">
        <v>5</v>
      </c>
      <c r="V45" s="55">
        <f t="shared" si="5"/>
        <v>4.2</v>
      </c>
      <c r="W45" s="56">
        <f t="shared" si="6"/>
        <v>12.180000000000001</v>
      </c>
      <c r="X45" s="60" t="str">
        <f t="shared" si="0"/>
        <v>M</v>
      </c>
      <c r="Y45" s="57" t="s">
        <v>429</v>
      </c>
      <c r="Z45" s="58" t="s">
        <v>166</v>
      </c>
      <c r="AA45" s="55">
        <v>10</v>
      </c>
      <c r="AB45" s="55">
        <v>0</v>
      </c>
      <c r="AC45" s="55">
        <f t="shared" si="1"/>
        <v>10</v>
      </c>
      <c r="AD45" s="59">
        <f t="shared" si="2"/>
        <v>2.1800000000000015</v>
      </c>
      <c r="AE45" s="60" t="str">
        <f t="shared" si="3"/>
        <v>B</v>
      </c>
      <c r="AF45" s="61" t="s">
        <v>166</v>
      </c>
      <c r="AG45" s="61" t="s">
        <v>166</v>
      </c>
      <c r="AH45" s="61" t="s">
        <v>166</v>
      </c>
      <c r="AI45" s="61" t="s">
        <v>166</v>
      </c>
      <c r="AJ45" s="61" t="s">
        <v>166</v>
      </c>
      <c r="AK45" s="61" t="s">
        <v>166</v>
      </c>
      <c r="AL45" s="61" t="s">
        <v>166</v>
      </c>
      <c r="AM45" s="61" t="s">
        <v>166</v>
      </c>
      <c r="AN45" s="61" t="s">
        <v>166</v>
      </c>
      <c r="AO45" s="61" t="s">
        <v>166</v>
      </c>
      <c r="AP45" s="61" t="s">
        <v>166</v>
      </c>
      <c r="AQ45" s="61" t="s">
        <v>166</v>
      </c>
      <c r="AR45" s="61" t="s">
        <v>166</v>
      </c>
      <c r="AS45" s="61"/>
      <c r="AT45" s="61"/>
      <c r="AU45" s="61"/>
    </row>
    <row r="46" spans="1:47" ht="175.2" customHeight="1" x14ac:dyDescent="0.3">
      <c r="A46" s="49">
        <v>43</v>
      </c>
      <c r="B46" s="50" t="s">
        <v>184</v>
      </c>
      <c r="C46" s="51" t="s">
        <v>185</v>
      </c>
      <c r="D46" s="52" t="s">
        <v>372</v>
      </c>
      <c r="E46" s="52" t="s">
        <v>186</v>
      </c>
      <c r="F46" s="51" t="s">
        <v>123</v>
      </c>
      <c r="G46" s="51" t="s">
        <v>278</v>
      </c>
      <c r="H46" s="51" t="s">
        <v>123</v>
      </c>
      <c r="I46" s="53" t="s">
        <v>123</v>
      </c>
      <c r="J46" s="54" t="s">
        <v>123</v>
      </c>
      <c r="K46" s="54" t="s">
        <v>123</v>
      </c>
      <c r="L46" s="79" t="s">
        <v>259</v>
      </c>
      <c r="M46" s="52" t="s">
        <v>338</v>
      </c>
      <c r="N46" s="53">
        <v>5</v>
      </c>
      <c r="O46" s="55">
        <v>1</v>
      </c>
      <c r="P46" s="55">
        <v>3</v>
      </c>
      <c r="Q46" s="55">
        <v>1</v>
      </c>
      <c r="R46" s="55">
        <v>5</v>
      </c>
      <c r="S46" s="55">
        <f t="shared" si="4"/>
        <v>3.3</v>
      </c>
      <c r="T46" s="55">
        <v>3</v>
      </c>
      <c r="U46" s="55">
        <v>5</v>
      </c>
      <c r="V46" s="55">
        <f t="shared" si="5"/>
        <v>4.2</v>
      </c>
      <c r="W46" s="56">
        <f t="shared" si="6"/>
        <v>13.86</v>
      </c>
      <c r="X46" s="60" t="str">
        <f t="shared" si="0"/>
        <v>M</v>
      </c>
      <c r="Y46" s="57" t="s">
        <v>430</v>
      </c>
      <c r="Z46" s="58" t="s">
        <v>166</v>
      </c>
      <c r="AA46" s="55">
        <v>10</v>
      </c>
      <c r="AB46" s="55">
        <v>0</v>
      </c>
      <c r="AC46" s="55">
        <f t="shared" si="1"/>
        <v>10</v>
      </c>
      <c r="AD46" s="59">
        <f t="shared" si="2"/>
        <v>3.8599999999999994</v>
      </c>
      <c r="AE46" s="60" t="str">
        <f t="shared" si="3"/>
        <v>B</v>
      </c>
      <c r="AF46" s="61" t="s">
        <v>166</v>
      </c>
      <c r="AG46" s="61" t="s">
        <v>166</v>
      </c>
      <c r="AH46" s="61" t="s">
        <v>166</v>
      </c>
      <c r="AI46" s="61" t="s">
        <v>166</v>
      </c>
      <c r="AJ46" s="61" t="s">
        <v>166</v>
      </c>
      <c r="AK46" s="61" t="s">
        <v>166</v>
      </c>
      <c r="AL46" s="61" t="s">
        <v>166</v>
      </c>
      <c r="AM46" s="61" t="s">
        <v>166</v>
      </c>
      <c r="AN46" s="61" t="s">
        <v>166</v>
      </c>
      <c r="AO46" s="61" t="s">
        <v>166</v>
      </c>
      <c r="AP46" s="61" t="s">
        <v>166</v>
      </c>
      <c r="AQ46" s="61" t="s">
        <v>166</v>
      </c>
      <c r="AR46" s="61" t="s">
        <v>166</v>
      </c>
      <c r="AS46" s="61"/>
      <c r="AT46" s="61"/>
      <c r="AU46" s="61"/>
    </row>
    <row r="47" spans="1:47" ht="175.2" customHeight="1" x14ac:dyDescent="0.3">
      <c r="A47" s="49">
        <v>44</v>
      </c>
      <c r="B47" s="50" t="s">
        <v>184</v>
      </c>
      <c r="C47" s="51" t="s">
        <v>190</v>
      </c>
      <c r="D47" s="52" t="s">
        <v>372</v>
      </c>
      <c r="E47" s="52" t="s">
        <v>182</v>
      </c>
      <c r="F47" s="51" t="s">
        <v>123</v>
      </c>
      <c r="G47" s="51" t="s">
        <v>278</v>
      </c>
      <c r="H47" s="51" t="s">
        <v>131</v>
      </c>
      <c r="I47" s="53" t="s">
        <v>123</v>
      </c>
      <c r="J47" s="54" t="s">
        <v>123</v>
      </c>
      <c r="K47" s="54" t="s">
        <v>123</v>
      </c>
      <c r="L47" s="79" t="s">
        <v>259</v>
      </c>
      <c r="M47" s="52" t="s">
        <v>338</v>
      </c>
      <c r="N47" s="53">
        <v>1</v>
      </c>
      <c r="O47" s="55">
        <v>1</v>
      </c>
      <c r="P47" s="55">
        <v>3</v>
      </c>
      <c r="Q47" s="55">
        <v>1</v>
      </c>
      <c r="R47" s="55">
        <v>5</v>
      </c>
      <c r="S47" s="55">
        <f t="shared" si="4"/>
        <v>1.7</v>
      </c>
      <c r="T47" s="55">
        <v>3</v>
      </c>
      <c r="U47" s="55">
        <v>5</v>
      </c>
      <c r="V47" s="55">
        <f t="shared" si="5"/>
        <v>4.2</v>
      </c>
      <c r="W47" s="56">
        <f t="shared" si="6"/>
        <v>7.14</v>
      </c>
      <c r="X47" s="60" t="str">
        <f t="shared" si="0"/>
        <v>M</v>
      </c>
      <c r="Y47" s="57" t="s">
        <v>339</v>
      </c>
      <c r="Z47" s="58" t="s">
        <v>166</v>
      </c>
      <c r="AA47" s="55">
        <v>7</v>
      </c>
      <c r="AB47" s="55">
        <v>0</v>
      </c>
      <c r="AC47" s="55">
        <f t="shared" si="1"/>
        <v>7</v>
      </c>
      <c r="AD47" s="59">
        <f t="shared" si="2"/>
        <v>0.13999999999999968</v>
      </c>
      <c r="AE47" s="60" t="str">
        <f t="shared" si="3"/>
        <v>R</v>
      </c>
      <c r="AF47" s="61" t="s">
        <v>166</v>
      </c>
      <c r="AG47" s="61" t="s">
        <v>166</v>
      </c>
      <c r="AH47" s="61" t="s">
        <v>166</v>
      </c>
      <c r="AI47" s="61" t="s">
        <v>166</v>
      </c>
      <c r="AJ47" s="61" t="s">
        <v>166</v>
      </c>
      <c r="AK47" s="61" t="s">
        <v>166</v>
      </c>
      <c r="AL47" s="61" t="s">
        <v>166</v>
      </c>
      <c r="AM47" s="61" t="s">
        <v>166</v>
      </c>
      <c r="AN47" s="61" t="s">
        <v>166</v>
      </c>
      <c r="AO47" s="61" t="s">
        <v>166</v>
      </c>
      <c r="AP47" s="61" t="s">
        <v>166</v>
      </c>
      <c r="AQ47" s="61" t="s">
        <v>166</v>
      </c>
      <c r="AR47" s="61" t="s">
        <v>166</v>
      </c>
      <c r="AS47" s="61"/>
      <c r="AT47" s="61"/>
      <c r="AU47" s="61"/>
    </row>
    <row r="48" spans="1:47" ht="142.19999999999999" customHeight="1" x14ac:dyDescent="0.3">
      <c r="A48" s="49">
        <v>45</v>
      </c>
      <c r="B48" s="50" t="s">
        <v>59</v>
      </c>
      <c r="C48" s="51" t="s">
        <v>37</v>
      </c>
      <c r="D48" s="52" t="s">
        <v>381</v>
      </c>
      <c r="E48" s="52" t="s">
        <v>133</v>
      </c>
      <c r="F48" s="53" t="s">
        <v>123</v>
      </c>
      <c r="G48" s="53" t="s">
        <v>53</v>
      </c>
      <c r="H48" s="53" t="s">
        <v>121</v>
      </c>
      <c r="I48" s="54" t="s">
        <v>123</v>
      </c>
      <c r="J48" s="55" t="s">
        <v>121</v>
      </c>
      <c r="K48" s="54" t="s">
        <v>123</v>
      </c>
      <c r="L48" s="79" t="s">
        <v>340</v>
      </c>
      <c r="M48" s="88" t="s">
        <v>341</v>
      </c>
      <c r="N48" s="55">
        <v>3</v>
      </c>
      <c r="O48" s="55">
        <v>1</v>
      </c>
      <c r="P48" s="55">
        <v>3</v>
      </c>
      <c r="Q48" s="55">
        <v>1</v>
      </c>
      <c r="R48" s="55">
        <v>3</v>
      </c>
      <c r="S48" s="55">
        <f t="shared" si="4"/>
        <v>2.3000000000000003</v>
      </c>
      <c r="T48" s="55">
        <v>3</v>
      </c>
      <c r="U48" s="55">
        <v>5</v>
      </c>
      <c r="V48" s="55">
        <f t="shared" si="5"/>
        <v>4.2</v>
      </c>
      <c r="W48" s="56">
        <f t="shared" si="6"/>
        <v>9.6600000000000019</v>
      </c>
      <c r="X48" s="60" t="str">
        <f t="shared" si="0"/>
        <v>M</v>
      </c>
      <c r="Y48" s="57" t="s">
        <v>419</v>
      </c>
      <c r="Z48" s="58" t="s">
        <v>166</v>
      </c>
      <c r="AA48" s="55">
        <v>10</v>
      </c>
      <c r="AB48" s="55">
        <v>0</v>
      </c>
      <c r="AC48" s="55">
        <f t="shared" si="1"/>
        <v>10</v>
      </c>
      <c r="AD48" s="59">
        <f t="shared" si="2"/>
        <v>0.1</v>
      </c>
      <c r="AE48" s="60" t="str">
        <f t="shared" si="3"/>
        <v>R</v>
      </c>
      <c r="AF48" s="61" t="s">
        <v>166</v>
      </c>
      <c r="AG48" s="61" t="s">
        <v>166</v>
      </c>
      <c r="AH48" s="61" t="s">
        <v>166</v>
      </c>
      <c r="AI48" s="61" t="s">
        <v>166</v>
      </c>
      <c r="AJ48" s="61" t="s">
        <v>166</v>
      </c>
      <c r="AK48" s="61" t="s">
        <v>166</v>
      </c>
      <c r="AL48" s="61" t="s">
        <v>166</v>
      </c>
      <c r="AM48" s="61" t="s">
        <v>166</v>
      </c>
      <c r="AN48" s="61" t="s">
        <v>166</v>
      </c>
      <c r="AO48" s="61" t="s">
        <v>166</v>
      </c>
      <c r="AP48" s="61" t="s">
        <v>166</v>
      </c>
      <c r="AQ48" s="61" t="s">
        <v>166</v>
      </c>
      <c r="AR48" s="61" t="s">
        <v>166</v>
      </c>
      <c r="AS48" s="61"/>
      <c r="AT48" s="61"/>
      <c r="AU48" s="61"/>
    </row>
    <row r="49" spans="1:47" ht="183.45" customHeight="1" x14ac:dyDescent="0.3">
      <c r="A49" s="49">
        <v>46</v>
      </c>
      <c r="B49" s="56" t="s">
        <v>252</v>
      </c>
      <c r="C49" s="51" t="s">
        <v>253</v>
      </c>
      <c r="D49" s="52" t="s">
        <v>201</v>
      </c>
      <c r="E49" s="52" t="s">
        <v>141</v>
      </c>
      <c r="F49" s="51" t="s">
        <v>131</v>
      </c>
      <c r="G49" s="51" t="s">
        <v>278</v>
      </c>
      <c r="H49" s="51" t="s">
        <v>131</v>
      </c>
      <c r="I49" s="53" t="s">
        <v>130</v>
      </c>
      <c r="J49" s="54" t="s">
        <v>123</v>
      </c>
      <c r="K49" s="54" t="s">
        <v>123</v>
      </c>
      <c r="L49" s="79" t="s">
        <v>259</v>
      </c>
      <c r="M49" s="57" t="s">
        <v>342</v>
      </c>
      <c r="N49" s="63">
        <v>1</v>
      </c>
      <c r="O49" s="55">
        <v>1</v>
      </c>
      <c r="P49" s="55">
        <v>3</v>
      </c>
      <c r="Q49" s="55">
        <v>1</v>
      </c>
      <c r="R49" s="55">
        <v>5</v>
      </c>
      <c r="S49" s="55">
        <f t="shared" si="4"/>
        <v>1.7</v>
      </c>
      <c r="T49" s="55">
        <v>3</v>
      </c>
      <c r="U49" s="55">
        <v>5</v>
      </c>
      <c r="V49" s="55">
        <f t="shared" si="5"/>
        <v>4.2</v>
      </c>
      <c r="W49" s="56">
        <f t="shared" si="6"/>
        <v>7.14</v>
      </c>
      <c r="X49" s="60" t="str">
        <f t="shared" si="0"/>
        <v>M</v>
      </c>
      <c r="Y49" s="57" t="s">
        <v>343</v>
      </c>
      <c r="Z49" s="58" t="s">
        <v>166</v>
      </c>
      <c r="AA49" s="55">
        <v>9</v>
      </c>
      <c r="AB49" s="55">
        <v>0</v>
      </c>
      <c r="AC49" s="55">
        <f>AA49-AB49</f>
        <v>9</v>
      </c>
      <c r="AD49" s="59">
        <f>IF(W49-AC49&gt;0.1,W49-AC49,IF(W49-AC49&lt;=0.1,0.1))</f>
        <v>0.1</v>
      </c>
      <c r="AE49" s="60" t="str">
        <f t="shared" si="3"/>
        <v>R</v>
      </c>
      <c r="AF49" s="61" t="s">
        <v>166</v>
      </c>
      <c r="AG49" s="61" t="s">
        <v>166</v>
      </c>
      <c r="AH49" s="61" t="s">
        <v>166</v>
      </c>
      <c r="AI49" s="61" t="s">
        <v>166</v>
      </c>
      <c r="AJ49" s="61" t="s">
        <v>166</v>
      </c>
      <c r="AK49" s="61" t="s">
        <v>166</v>
      </c>
      <c r="AL49" s="61" t="s">
        <v>166</v>
      </c>
      <c r="AM49" s="61" t="s">
        <v>166</v>
      </c>
      <c r="AN49" s="61" t="s">
        <v>166</v>
      </c>
      <c r="AO49" s="61" t="s">
        <v>166</v>
      </c>
      <c r="AP49" s="61" t="s">
        <v>166</v>
      </c>
      <c r="AQ49" s="61" t="s">
        <v>166</v>
      </c>
      <c r="AR49" s="61" t="s">
        <v>166</v>
      </c>
      <c r="AS49" s="61" t="s">
        <v>456</v>
      </c>
      <c r="AT49" s="61" t="s">
        <v>162</v>
      </c>
      <c r="AU49" s="61" t="s">
        <v>372</v>
      </c>
    </row>
    <row r="50" spans="1:47" ht="193.2" customHeight="1" x14ac:dyDescent="0.3">
      <c r="A50" s="49">
        <v>47</v>
      </c>
      <c r="B50" s="56" t="s">
        <v>252</v>
      </c>
      <c r="C50" s="51" t="s">
        <v>100</v>
      </c>
      <c r="D50" s="52" t="s">
        <v>212</v>
      </c>
      <c r="E50" s="52" t="s">
        <v>142</v>
      </c>
      <c r="F50" s="51" t="s">
        <v>131</v>
      </c>
      <c r="G50" s="51" t="s">
        <v>278</v>
      </c>
      <c r="H50" s="51" t="s">
        <v>131</v>
      </c>
      <c r="I50" s="53" t="s">
        <v>130</v>
      </c>
      <c r="J50" s="54" t="s">
        <v>123</v>
      </c>
      <c r="K50" s="54" t="s">
        <v>123</v>
      </c>
      <c r="L50" s="79" t="s">
        <v>259</v>
      </c>
      <c r="M50" s="57" t="s">
        <v>344</v>
      </c>
      <c r="N50" s="63">
        <v>1</v>
      </c>
      <c r="O50" s="55">
        <v>1</v>
      </c>
      <c r="P50" s="55">
        <v>3</v>
      </c>
      <c r="Q50" s="55">
        <v>1</v>
      </c>
      <c r="R50" s="55">
        <v>5</v>
      </c>
      <c r="S50" s="55">
        <f t="shared" si="4"/>
        <v>1.7</v>
      </c>
      <c r="T50" s="55">
        <v>3</v>
      </c>
      <c r="U50" s="55">
        <v>5</v>
      </c>
      <c r="V50" s="55">
        <f t="shared" si="5"/>
        <v>4.2</v>
      </c>
      <c r="W50" s="56">
        <f t="shared" si="6"/>
        <v>7.14</v>
      </c>
      <c r="X50" s="60" t="str">
        <f t="shared" si="0"/>
        <v>M</v>
      </c>
      <c r="Y50" s="57" t="s">
        <v>428</v>
      </c>
      <c r="Z50" s="58" t="s">
        <v>166</v>
      </c>
      <c r="AA50" s="55">
        <v>9</v>
      </c>
      <c r="AB50" s="55">
        <v>0</v>
      </c>
      <c r="AC50" s="55">
        <f>AA50-AB50</f>
        <v>9</v>
      </c>
      <c r="AD50" s="59">
        <f>IF(W50-AC50&gt;0.1,W50-AC50,IF(W50-AC50&lt;=0.1,0.1))</f>
        <v>0.1</v>
      </c>
      <c r="AE50" s="60" t="str">
        <f t="shared" si="3"/>
        <v>R</v>
      </c>
      <c r="AF50" s="61" t="s">
        <v>166</v>
      </c>
      <c r="AG50" s="61" t="s">
        <v>166</v>
      </c>
      <c r="AH50" s="61" t="s">
        <v>166</v>
      </c>
      <c r="AI50" s="61" t="s">
        <v>166</v>
      </c>
      <c r="AJ50" s="61" t="s">
        <v>427</v>
      </c>
      <c r="AK50" s="61" t="s">
        <v>426</v>
      </c>
      <c r="AL50" s="61" t="s">
        <v>315</v>
      </c>
      <c r="AM50" s="61" t="s">
        <v>392</v>
      </c>
      <c r="AN50" s="61" t="s">
        <v>316</v>
      </c>
      <c r="AO50" s="61" t="s">
        <v>317</v>
      </c>
      <c r="AP50" s="61" t="s">
        <v>164</v>
      </c>
      <c r="AQ50" s="61" t="s">
        <v>417</v>
      </c>
      <c r="AR50" s="61" t="s">
        <v>166</v>
      </c>
      <c r="AS50" s="61"/>
      <c r="AT50" s="61"/>
      <c r="AU50" s="61"/>
    </row>
    <row r="51" spans="1:47" ht="196.2" customHeight="1" x14ac:dyDescent="0.3">
      <c r="A51" s="49">
        <v>48</v>
      </c>
      <c r="B51" s="56" t="s">
        <v>254</v>
      </c>
      <c r="C51" s="51" t="s">
        <v>120</v>
      </c>
      <c r="D51" s="52" t="s">
        <v>382</v>
      </c>
      <c r="E51" s="52" t="s">
        <v>191</v>
      </c>
      <c r="F51" s="51" t="s">
        <v>123</v>
      </c>
      <c r="G51" s="51" t="s">
        <v>278</v>
      </c>
      <c r="H51" s="51" t="s">
        <v>131</v>
      </c>
      <c r="I51" s="53" t="s">
        <v>130</v>
      </c>
      <c r="J51" s="54" t="s">
        <v>123</v>
      </c>
      <c r="K51" s="54" t="s">
        <v>123</v>
      </c>
      <c r="L51" s="79" t="s">
        <v>259</v>
      </c>
      <c r="M51" s="79" t="s">
        <v>345</v>
      </c>
      <c r="N51" s="63">
        <v>1</v>
      </c>
      <c r="O51" s="55">
        <v>2</v>
      </c>
      <c r="P51" s="55">
        <v>3</v>
      </c>
      <c r="Q51" s="55">
        <v>1</v>
      </c>
      <c r="R51" s="55">
        <v>5</v>
      </c>
      <c r="S51" s="55">
        <f t="shared" si="4"/>
        <v>1.8499999999999999</v>
      </c>
      <c r="T51" s="55">
        <v>3</v>
      </c>
      <c r="U51" s="55">
        <v>5</v>
      </c>
      <c r="V51" s="55">
        <f t="shared" si="5"/>
        <v>4.2</v>
      </c>
      <c r="W51" s="56">
        <f t="shared" si="6"/>
        <v>7.77</v>
      </c>
      <c r="X51" s="60" t="str">
        <f t="shared" si="0"/>
        <v>M</v>
      </c>
      <c r="Y51" s="57" t="s">
        <v>346</v>
      </c>
      <c r="Z51" s="58" t="s">
        <v>166</v>
      </c>
      <c r="AA51" s="55">
        <v>9</v>
      </c>
      <c r="AB51" s="55">
        <v>0</v>
      </c>
      <c r="AC51" s="55">
        <f>AA51-AB51</f>
        <v>9</v>
      </c>
      <c r="AD51" s="59">
        <f>IF(W51-AC51&gt;0.1,W51-AC51,IF(W51-AC51&lt;=0.1,0.1))</f>
        <v>0.1</v>
      </c>
      <c r="AE51" s="60" t="str">
        <f t="shared" si="3"/>
        <v>R</v>
      </c>
      <c r="AF51" s="64" t="s">
        <v>166</v>
      </c>
      <c r="AG51" s="64" t="s">
        <v>166</v>
      </c>
      <c r="AH51" s="61" t="s">
        <v>166</v>
      </c>
      <c r="AI51" s="61" t="s">
        <v>166</v>
      </c>
      <c r="AJ51" s="64" t="s">
        <v>166</v>
      </c>
      <c r="AK51" s="64" t="s">
        <v>166</v>
      </c>
      <c r="AL51" s="64" t="s">
        <v>166</v>
      </c>
      <c r="AM51" s="64" t="s">
        <v>166</v>
      </c>
      <c r="AN51" s="64" t="s">
        <v>166</v>
      </c>
      <c r="AO51" s="64" t="s">
        <v>166</v>
      </c>
      <c r="AP51" s="64" t="s">
        <v>166</v>
      </c>
      <c r="AQ51" s="64" t="s">
        <v>166</v>
      </c>
      <c r="AR51" s="64" t="s">
        <v>166</v>
      </c>
      <c r="AS51" s="61" t="s">
        <v>219</v>
      </c>
      <c r="AT51" s="61" t="s">
        <v>162</v>
      </c>
      <c r="AU51" s="61" t="s">
        <v>390</v>
      </c>
    </row>
    <row r="52" spans="1:47" ht="202.2" customHeight="1" x14ac:dyDescent="0.3">
      <c r="A52" s="49">
        <v>49</v>
      </c>
      <c r="B52" s="50" t="s">
        <v>101</v>
      </c>
      <c r="C52" s="51" t="s">
        <v>255</v>
      </c>
      <c r="D52" s="52" t="s">
        <v>210</v>
      </c>
      <c r="E52" s="65" t="s">
        <v>143</v>
      </c>
      <c r="F52" s="51" t="s">
        <v>131</v>
      </c>
      <c r="G52" s="51" t="s">
        <v>278</v>
      </c>
      <c r="H52" s="51" t="s">
        <v>131</v>
      </c>
      <c r="I52" s="53" t="s">
        <v>130</v>
      </c>
      <c r="J52" s="54" t="s">
        <v>123</v>
      </c>
      <c r="K52" s="54" t="s">
        <v>123</v>
      </c>
      <c r="L52" s="79" t="s">
        <v>259</v>
      </c>
      <c r="M52" s="79" t="s">
        <v>347</v>
      </c>
      <c r="N52" s="82">
        <v>1</v>
      </c>
      <c r="O52" s="55">
        <v>1</v>
      </c>
      <c r="P52" s="55">
        <v>3</v>
      </c>
      <c r="Q52" s="55">
        <v>1</v>
      </c>
      <c r="R52" s="55">
        <v>5</v>
      </c>
      <c r="S52" s="55">
        <f t="shared" si="4"/>
        <v>1.7</v>
      </c>
      <c r="T52" s="55">
        <v>3</v>
      </c>
      <c r="U52" s="55">
        <v>5</v>
      </c>
      <c r="V52" s="55">
        <f t="shared" si="5"/>
        <v>4.2</v>
      </c>
      <c r="W52" s="56">
        <f t="shared" si="6"/>
        <v>7.14</v>
      </c>
      <c r="X52" s="60" t="str">
        <f t="shared" si="0"/>
        <v>M</v>
      </c>
      <c r="Y52" s="57" t="s">
        <v>348</v>
      </c>
      <c r="Z52" s="58" t="s">
        <v>166</v>
      </c>
      <c r="AA52" s="55">
        <v>9</v>
      </c>
      <c r="AB52" s="55">
        <v>0</v>
      </c>
      <c r="AC52" s="55">
        <f t="shared" si="1"/>
        <v>9</v>
      </c>
      <c r="AD52" s="59">
        <f t="shared" si="2"/>
        <v>0.1</v>
      </c>
      <c r="AE52" s="60" t="str">
        <f t="shared" si="3"/>
        <v>R</v>
      </c>
      <c r="AF52" s="61" t="s">
        <v>166</v>
      </c>
      <c r="AG52" s="61" t="s">
        <v>166</v>
      </c>
      <c r="AH52" s="61" t="s">
        <v>166</v>
      </c>
      <c r="AI52" s="61" t="s">
        <v>166</v>
      </c>
      <c r="AJ52" s="61" t="s">
        <v>166</v>
      </c>
      <c r="AK52" s="61" t="s">
        <v>166</v>
      </c>
      <c r="AL52" s="61" t="s">
        <v>166</v>
      </c>
      <c r="AM52" s="61" t="s">
        <v>166</v>
      </c>
      <c r="AN52" s="61" t="s">
        <v>166</v>
      </c>
      <c r="AO52" s="61" t="s">
        <v>166</v>
      </c>
      <c r="AP52" s="61" t="s">
        <v>166</v>
      </c>
      <c r="AQ52" s="61" t="s">
        <v>166</v>
      </c>
      <c r="AR52" s="61" t="s">
        <v>166</v>
      </c>
      <c r="AS52" s="61" t="s">
        <v>155</v>
      </c>
      <c r="AT52" s="61" t="s">
        <v>162</v>
      </c>
      <c r="AU52" s="61" t="s">
        <v>201</v>
      </c>
    </row>
    <row r="53" spans="1:47" ht="138" customHeight="1" x14ac:dyDescent="0.3">
      <c r="A53" s="49">
        <v>50</v>
      </c>
      <c r="B53" s="50" t="s">
        <v>256</v>
      </c>
      <c r="C53" s="51" t="s">
        <v>111</v>
      </c>
      <c r="D53" s="65" t="s">
        <v>124</v>
      </c>
      <c r="E53" s="65" t="s">
        <v>125</v>
      </c>
      <c r="F53" s="53" t="s">
        <v>121</v>
      </c>
      <c r="G53" s="53" t="s">
        <v>121</v>
      </c>
      <c r="H53" s="53" t="s">
        <v>121</v>
      </c>
      <c r="I53" s="54" t="s">
        <v>123</v>
      </c>
      <c r="J53" s="55" t="s">
        <v>123</v>
      </c>
      <c r="K53" s="54" t="s">
        <v>123</v>
      </c>
      <c r="L53" s="79" t="s">
        <v>259</v>
      </c>
      <c r="M53" s="62" t="s">
        <v>349</v>
      </c>
      <c r="N53" s="55">
        <v>2</v>
      </c>
      <c r="O53" s="55">
        <v>4</v>
      </c>
      <c r="P53" s="55">
        <v>3</v>
      </c>
      <c r="Q53" s="55">
        <v>1</v>
      </c>
      <c r="R53" s="55">
        <v>1</v>
      </c>
      <c r="S53" s="55">
        <f t="shared" si="4"/>
        <v>2.15</v>
      </c>
      <c r="T53" s="55">
        <v>4</v>
      </c>
      <c r="U53" s="55">
        <v>3</v>
      </c>
      <c r="V53" s="55">
        <f t="shared" si="5"/>
        <v>3.4</v>
      </c>
      <c r="W53" s="56">
        <f t="shared" si="6"/>
        <v>7.31</v>
      </c>
      <c r="X53" s="60" t="str">
        <f t="shared" si="0"/>
        <v>M</v>
      </c>
      <c r="Y53" s="57" t="s">
        <v>350</v>
      </c>
      <c r="Z53" s="58" t="s">
        <v>166</v>
      </c>
      <c r="AA53" s="55">
        <v>10</v>
      </c>
      <c r="AB53" s="55">
        <v>0</v>
      </c>
      <c r="AC53" s="55">
        <f t="shared" si="1"/>
        <v>10</v>
      </c>
      <c r="AD53" s="59">
        <f t="shared" si="2"/>
        <v>0.1</v>
      </c>
      <c r="AE53" s="60" t="str">
        <f t="shared" si="3"/>
        <v>R</v>
      </c>
      <c r="AF53" s="61" t="s">
        <v>166</v>
      </c>
      <c r="AG53" s="61" t="s">
        <v>166</v>
      </c>
      <c r="AH53" s="61" t="s">
        <v>166</v>
      </c>
      <c r="AI53" s="61" t="s">
        <v>166</v>
      </c>
      <c r="AJ53" s="61" t="s">
        <v>166</v>
      </c>
      <c r="AK53" s="61" t="s">
        <v>166</v>
      </c>
      <c r="AL53" s="61" t="s">
        <v>166</v>
      </c>
      <c r="AM53" s="61" t="s">
        <v>166</v>
      </c>
      <c r="AN53" s="61" t="s">
        <v>166</v>
      </c>
      <c r="AO53" s="61" t="s">
        <v>166</v>
      </c>
      <c r="AP53" s="61" t="s">
        <v>166</v>
      </c>
      <c r="AQ53" s="61" t="s">
        <v>166</v>
      </c>
      <c r="AR53" s="61" t="s">
        <v>166</v>
      </c>
      <c r="AS53" s="61" t="s">
        <v>220</v>
      </c>
      <c r="AT53" s="61" t="s">
        <v>162</v>
      </c>
      <c r="AU53" s="61" t="s">
        <v>300</v>
      </c>
    </row>
    <row r="54" spans="1:47" ht="205.8" customHeight="1" x14ac:dyDescent="0.3">
      <c r="A54" s="49">
        <v>51</v>
      </c>
      <c r="B54" s="50" t="s">
        <v>256</v>
      </c>
      <c r="C54" s="51" t="s">
        <v>160</v>
      </c>
      <c r="D54" s="65" t="s">
        <v>124</v>
      </c>
      <c r="E54" s="65" t="s">
        <v>125</v>
      </c>
      <c r="F54" s="53" t="s">
        <v>121</v>
      </c>
      <c r="G54" s="53" t="s">
        <v>121</v>
      </c>
      <c r="H54" s="53" t="s">
        <v>121</v>
      </c>
      <c r="I54" s="54" t="s">
        <v>123</v>
      </c>
      <c r="J54" s="55" t="s">
        <v>123</v>
      </c>
      <c r="K54" s="54" t="s">
        <v>123</v>
      </c>
      <c r="L54" s="79" t="s">
        <v>259</v>
      </c>
      <c r="M54" s="62" t="s">
        <v>351</v>
      </c>
      <c r="N54" s="55">
        <v>1</v>
      </c>
      <c r="O54" s="55">
        <v>5</v>
      </c>
      <c r="P54" s="55">
        <v>3</v>
      </c>
      <c r="Q54" s="55">
        <v>1</v>
      </c>
      <c r="R54" s="55">
        <v>1</v>
      </c>
      <c r="S54" s="55">
        <f t="shared" si="4"/>
        <v>1.9</v>
      </c>
      <c r="T54" s="55">
        <v>5</v>
      </c>
      <c r="U54" s="55">
        <v>5</v>
      </c>
      <c r="V54" s="55">
        <f t="shared" si="5"/>
        <v>5</v>
      </c>
      <c r="W54" s="56">
        <f t="shared" si="6"/>
        <v>9.5</v>
      </c>
      <c r="X54" s="60" t="str">
        <f t="shared" si="0"/>
        <v>M</v>
      </c>
      <c r="Y54" s="57" t="s">
        <v>352</v>
      </c>
      <c r="Z54" s="58" t="s">
        <v>166</v>
      </c>
      <c r="AA54" s="55">
        <v>10</v>
      </c>
      <c r="AB54" s="55">
        <v>0</v>
      </c>
      <c r="AC54" s="55">
        <f t="shared" si="1"/>
        <v>10</v>
      </c>
      <c r="AD54" s="59">
        <f t="shared" si="2"/>
        <v>0.1</v>
      </c>
      <c r="AE54" s="60" t="str">
        <f t="shared" si="3"/>
        <v>R</v>
      </c>
      <c r="AF54" s="61" t="s">
        <v>166</v>
      </c>
      <c r="AG54" s="61" t="s">
        <v>166</v>
      </c>
      <c r="AH54" s="61" t="s">
        <v>166</v>
      </c>
      <c r="AI54" s="61" t="s">
        <v>166</v>
      </c>
      <c r="AJ54" s="61" t="s">
        <v>166</v>
      </c>
      <c r="AK54" s="61" t="s">
        <v>166</v>
      </c>
      <c r="AL54" s="61" t="s">
        <v>166</v>
      </c>
      <c r="AM54" s="61" t="s">
        <v>166</v>
      </c>
      <c r="AN54" s="61" t="s">
        <v>166</v>
      </c>
      <c r="AO54" s="61" t="s">
        <v>166</v>
      </c>
      <c r="AP54" s="61" t="s">
        <v>166</v>
      </c>
      <c r="AQ54" s="61" t="s">
        <v>166</v>
      </c>
      <c r="AR54" s="61" t="s">
        <v>166</v>
      </c>
      <c r="AS54" s="61"/>
      <c r="AT54" s="61"/>
      <c r="AU54" s="61"/>
    </row>
    <row r="55" spans="1:47" ht="232.8" customHeight="1" x14ac:dyDescent="0.3">
      <c r="A55" s="49">
        <v>52</v>
      </c>
      <c r="B55" s="50" t="s">
        <v>256</v>
      </c>
      <c r="C55" s="51" t="s">
        <v>161</v>
      </c>
      <c r="D55" s="65" t="s">
        <v>124</v>
      </c>
      <c r="E55" s="65" t="s">
        <v>125</v>
      </c>
      <c r="F55" s="53" t="s">
        <v>121</v>
      </c>
      <c r="G55" s="53" t="s">
        <v>121</v>
      </c>
      <c r="H55" s="53" t="s">
        <v>121</v>
      </c>
      <c r="I55" s="54" t="s">
        <v>123</v>
      </c>
      <c r="J55" s="55" t="s">
        <v>123</v>
      </c>
      <c r="K55" s="54" t="s">
        <v>123</v>
      </c>
      <c r="L55" s="79" t="s">
        <v>259</v>
      </c>
      <c r="M55" s="62" t="s">
        <v>351</v>
      </c>
      <c r="N55" s="55">
        <v>1</v>
      </c>
      <c r="O55" s="55">
        <v>5</v>
      </c>
      <c r="P55" s="55">
        <v>3</v>
      </c>
      <c r="Q55" s="55">
        <v>1</v>
      </c>
      <c r="R55" s="55">
        <v>1</v>
      </c>
      <c r="S55" s="55">
        <f t="shared" si="4"/>
        <v>1.9</v>
      </c>
      <c r="T55" s="55">
        <v>5</v>
      </c>
      <c r="U55" s="55">
        <v>5</v>
      </c>
      <c r="V55" s="55">
        <f t="shared" si="5"/>
        <v>5</v>
      </c>
      <c r="W55" s="56">
        <f t="shared" si="6"/>
        <v>9.5</v>
      </c>
      <c r="X55" s="60" t="str">
        <f t="shared" si="0"/>
        <v>M</v>
      </c>
      <c r="Y55" s="57" t="s">
        <v>352</v>
      </c>
      <c r="Z55" s="58" t="s">
        <v>166</v>
      </c>
      <c r="AA55" s="55">
        <v>10</v>
      </c>
      <c r="AB55" s="55">
        <v>0</v>
      </c>
      <c r="AC55" s="55">
        <f t="shared" si="1"/>
        <v>10</v>
      </c>
      <c r="AD55" s="59">
        <f t="shared" si="2"/>
        <v>0.1</v>
      </c>
      <c r="AE55" s="60" t="str">
        <f t="shared" si="3"/>
        <v>R</v>
      </c>
      <c r="AF55" s="61" t="s">
        <v>166</v>
      </c>
      <c r="AG55" s="61" t="s">
        <v>166</v>
      </c>
      <c r="AH55" s="61" t="s">
        <v>166</v>
      </c>
      <c r="AI55" s="61" t="s">
        <v>166</v>
      </c>
      <c r="AJ55" s="61" t="s">
        <v>166</v>
      </c>
      <c r="AK55" s="61" t="s">
        <v>166</v>
      </c>
      <c r="AL55" s="61" t="s">
        <v>166</v>
      </c>
      <c r="AM55" s="61" t="s">
        <v>166</v>
      </c>
      <c r="AN55" s="61" t="s">
        <v>166</v>
      </c>
      <c r="AO55" s="61" t="s">
        <v>166</v>
      </c>
      <c r="AP55" s="61" t="s">
        <v>166</v>
      </c>
      <c r="AQ55" s="61" t="s">
        <v>166</v>
      </c>
      <c r="AR55" s="61" t="s">
        <v>166</v>
      </c>
      <c r="AS55" s="61"/>
      <c r="AT55" s="61"/>
      <c r="AU55" s="61"/>
    </row>
    <row r="56" spans="1:47" ht="184.2" customHeight="1" x14ac:dyDescent="0.3">
      <c r="A56" s="49">
        <v>53</v>
      </c>
      <c r="B56" s="50" t="s">
        <v>256</v>
      </c>
      <c r="C56" s="51" t="s">
        <v>158</v>
      </c>
      <c r="D56" s="65" t="s">
        <v>159</v>
      </c>
      <c r="E56" s="65" t="s">
        <v>125</v>
      </c>
      <c r="F56" s="53" t="s">
        <v>121</v>
      </c>
      <c r="G56" s="53" t="s">
        <v>121</v>
      </c>
      <c r="H56" s="53" t="s">
        <v>121</v>
      </c>
      <c r="I56" s="54" t="s">
        <v>123</v>
      </c>
      <c r="J56" s="55" t="s">
        <v>123</v>
      </c>
      <c r="K56" s="54" t="s">
        <v>123</v>
      </c>
      <c r="L56" s="79" t="s">
        <v>259</v>
      </c>
      <c r="M56" s="62" t="s">
        <v>351</v>
      </c>
      <c r="N56" s="55">
        <v>1</v>
      </c>
      <c r="O56" s="55">
        <v>2</v>
      </c>
      <c r="P56" s="55">
        <v>3</v>
      </c>
      <c r="Q56" s="55">
        <v>1</v>
      </c>
      <c r="R56" s="55">
        <v>1</v>
      </c>
      <c r="S56" s="55">
        <f t="shared" si="4"/>
        <v>1.45</v>
      </c>
      <c r="T56" s="55">
        <v>5</v>
      </c>
      <c r="U56" s="55">
        <v>5</v>
      </c>
      <c r="V56" s="55">
        <f t="shared" si="5"/>
        <v>5</v>
      </c>
      <c r="W56" s="56">
        <f t="shared" si="6"/>
        <v>7.25</v>
      </c>
      <c r="X56" s="60" t="str">
        <f t="shared" si="0"/>
        <v>M</v>
      </c>
      <c r="Y56" s="57" t="s">
        <v>353</v>
      </c>
      <c r="Z56" s="58" t="s">
        <v>166</v>
      </c>
      <c r="AA56" s="55">
        <v>10</v>
      </c>
      <c r="AB56" s="55">
        <v>0</v>
      </c>
      <c r="AC56" s="55">
        <f t="shared" si="1"/>
        <v>10</v>
      </c>
      <c r="AD56" s="59">
        <f t="shared" si="2"/>
        <v>0.1</v>
      </c>
      <c r="AE56" s="60" t="str">
        <f t="shared" si="3"/>
        <v>R</v>
      </c>
      <c r="AF56" s="61" t="s">
        <v>166</v>
      </c>
      <c r="AG56" s="61" t="s">
        <v>166</v>
      </c>
      <c r="AH56" s="61" t="s">
        <v>166</v>
      </c>
      <c r="AI56" s="61" t="s">
        <v>166</v>
      </c>
      <c r="AJ56" s="61" t="s">
        <v>166</v>
      </c>
      <c r="AK56" s="61" t="s">
        <v>166</v>
      </c>
      <c r="AL56" s="61" t="s">
        <v>166</v>
      </c>
      <c r="AM56" s="61" t="s">
        <v>166</v>
      </c>
      <c r="AN56" s="61" t="s">
        <v>166</v>
      </c>
      <c r="AO56" s="61" t="s">
        <v>166</v>
      </c>
      <c r="AP56" s="61" t="s">
        <v>166</v>
      </c>
      <c r="AQ56" s="61" t="s">
        <v>166</v>
      </c>
      <c r="AR56" s="61" t="s">
        <v>166</v>
      </c>
      <c r="AS56" s="61"/>
      <c r="AT56" s="61"/>
      <c r="AU56" s="61"/>
    </row>
    <row r="57" spans="1:47" ht="213" customHeight="1" x14ac:dyDescent="0.3">
      <c r="A57" s="49">
        <v>54</v>
      </c>
      <c r="B57" s="50" t="s">
        <v>205</v>
      </c>
      <c r="C57" s="51" t="s">
        <v>187</v>
      </c>
      <c r="D57" s="52" t="s">
        <v>383</v>
      </c>
      <c r="E57" s="52" t="s">
        <v>196</v>
      </c>
      <c r="F57" s="53" t="s">
        <v>123</v>
      </c>
      <c r="G57" s="53" t="s">
        <v>278</v>
      </c>
      <c r="H57" s="53" t="s">
        <v>123</v>
      </c>
      <c r="I57" s="54" t="s">
        <v>123</v>
      </c>
      <c r="J57" s="55" t="s">
        <v>123</v>
      </c>
      <c r="K57" s="54" t="s">
        <v>123</v>
      </c>
      <c r="L57" s="79" t="s">
        <v>259</v>
      </c>
      <c r="M57" s="88" t="s">
        <v>197</v>
      </c>
      <c r="N57" s="55">
        <v>2</v>
      </c>
      <c r="O57" s="55">
        <v>3</v>
      </c>
      <c r="P57" s="55">
        <v>3</v>
      </c>
      <c r="Q57" s="55">
        <v>1</v>
      </c>
      <c r="R57" s="55">
        <v>5</v>
      </c>
      <c r="S57" s="55">
        <f t="shared" si="4"/>
        <v>2.4000000000000004</v>
      </c>
      <c r="T57" s="55">
        <v>4</v>
      </c>
      <c r="U57" s="55">
        <v>5</v>
      </c>
      <c r="V57" s="55">
        <f t="shared" si="5"/>
        <v>4.5999999999999996</v>
      </c>
      <c r="W57" s="56">
        <f t="shared" si="6"/>
        <v>11.040000000000001</v>
      </c>
      <c r="X57" s="60" t="str">
        <f t="shared" si="0"/>
        <v>M</v>
      </c>
      <c r="Y57" s="57" t="s">
        <v>418</v>
      </c>
      <c r="Z57" s="58" t="s">
        <v>166</v>
      </c>
      <c r="AA57" s="55">
        <v>10</v>
      </c>
      <c r="AB57" s="55">
        <v>0</v>
      </c>
      <c r="AC57" s="55">
        <f>AA57-AB57</f>
        <v>10</v>
      </c>
      <c r="AD57" s="59">
        <f>IF(W57-AC57&gt;0.1,W57-AC57,IF(W57-AC57&lt;=0.1,0.1))</f>
        <v>1.0400000000000009</v>
      </c>
      <c r="AE57" s="60" t="str">
        <f t="shared" si="3"/>
        <v>R</v>
      </c>
      <c r="AF57" s="61" t="s">
        <v>166</v>
      </c>
      <c r="AG57" s="61" t="s">
        <v>166</v>
      </c>
      <c r="AH57" s="61" t="s">
        <v>166</v>
      </c>
      <c r="AI57" s="61" t="s">
        <v>166</v>
      </c>
      <c r="AJ57" s="61" t="s">
        <v>166</v>
      </c>
      <c r="AK57" s="61" t="s">
        <v>166</v>
      </c>
      <c r="AL57" s="61" t="s">
        <v>166</v>
      </c>
      <c r="AM57" s="61" t="s">
        <v>166</v>
      </c>
      <c r="AN57" s="61" t="s">
        <v>166</v>
      </c>
      <c r="AO57" s="61" t="s">
        <v>166</v>
      </c>
      <c r="AP57" s="61" t="s">
        <v>166</v>
      </c>
      <c r="AQ57" s="61" t="s">
        <v>166</v>
      </c>
      <c r="AR57" s="61" t="s">
        <v>166</v>
      </c>
      <c r="AS57" s="89"/>
      <c r="AT57" s="89"/>
      <c r="AU57" s="61"/>
    </row>
    <row r="58" spans="1:47" ht="249" customHeight="1" x14ac:dyDescent="0.3">
      <c r="A58" s="49">
        <v>55</v>
      </c>
      <c r="B58" s="50" t="s">
        <v>102</v>
      </c>
      <c r="C58" s="51" t="s">
        <v>34</v>
      </c>
      <c r="D58" s="65" t="s">
        <v>139</v>
      </c>
      <c r="E58" s="65" t="s">
        <v>134</v>
      </c>
      <c r="F58" s="51" t="s">
        <v>121</v>
      </c>
      <c r="G58" s="51" t="s">
        <v>121</v>
      </c>
      <c r="H58" s="51" t="s">
        <v>123</v>
      </c>
      <c r="I58" s="54" t="s">
        <v>123</v>
      </c>
      <c r="J58" s="55" t="s">
        <v>121</v>
      </c>
      <c r="K58" s="54" t="s">
        <v>123</v>
      </c>
      <c r="L58" s="79" t="s">
        <v>354</v>
      </c>
      <c r="M58" s="90" t="s">
        <v>355</v>
      </c>
      <c r="N58" s="55">
        <v>2</v>
      </c>
      <c r="O58" s="55">
        <v>1</v>
      </c>
      <c r="P58" s="55">
        <v>3</v>
      </c>
      <c r="Q58" s="55">
        <v>1</v>
      </c>
      <c r="R58" s="55">
        <v>1</v>
      </c>
      <c r="S58" s="55">
        <f t="shared" si="4"/>
        <v>1.7</v>
      </c>
      <c r="T58" s="55">
        <v>3</v>
      </c>
      <c r="U58" s="55">
        <v>5</v>
      </c>
      <c r="V58" s="55">
        <f t="shared" si="5"/>
        <v>4.2</v>
      </c>
      <c r="W58" s="56">
        <f t="shared" si="6"/>
        <v>7.14</v>
      </c>
      <c r="X58" s="60" t="str">
        <f t="shared" si="0"/>
        <v>M</v>
      </c>
      <c r="Y58" s="57" t="s">
        <v>356</v>
      </c>
      <c r="Z58" s="58" t="s">
        <v>166</v>
      </c>
      <c r="AA58" s="55">
        <v>8</v>
      </c>
      <c r="AB58" s="55">
        <v>0</v>
      </c>
      <c r="AC58" s="55">
        <f t="shared" si="1"/>
        <v>8</v>
      </c>
      <c r="AD58" s="59">
        <f t="shared" si="2"/>
        <v>0.1</v>
      </c>
      <c r="AE58" s="60" t="str">
        <f t="shared" si="3"/>
        <v>R</v>
      </c>
      <c r="AF58" s="61" t="s">
        <v>166</v>
      </c>
      <c r="AG58" s="61" t="s">
        <v>166</v>
      </c>
      <c r="AH58" s="61" t="s">
        <v>166</v>
      </c>
      <c r="AI58" s="61" t="s">
        <v>166</v>
      </c>
      <c r="AJ58" s="61" t="s">
        <v>166</v>
      </c>
      <c r="AK58" s="61" t="s">
        <v>166</v>
      </c>
      <c r="AL58" s="61" t="s">
        <v>166</v>
      </c>
      <c r="AM58" s="61" t="s">
        <v>166</v>
      </c>
      <c r="AN58" s="61" t="s">
        <v>166</v>
      </c>
      <c r="AO58" s="61" t="s">
        <v>166</v>
      </c>
      <c r="AP58" s="61" t="s">
        <v>166</v>
      </c>
      <c r="AQ58" s="61" t="s">
        <v>166</v>
      </c>
      <c r="AR58" s="61" t="s">
        <v>166</v>
      </c>
      <c r="AS58" s="61" t="s">
        <v>156</v>
      </c>
      <c r="AT58" s="61" t="s">
        <v>162</v>
      </c>
      <c r="AU58" s="61" t="s">
        <v>221</v>
      </c>
    </row>
    <row r="59" spans="1:47" ht="203.55" customHeight="1" x14ac:dyDescent="0.3">
      <c r="A59" s="49">
        <v>56</v>
      </c>
      <c r="B59" s="50" t="s">
        <v>102</v>
      </c>
      <c r="C59" s="51" t="s">
        <v>118</v>
      </c>
      <c r="D59" s="52" t="s">
        <v>194</v>
      </c>
      <c r="E59" s="52" t="s">
        <v>216</v>
      </c>
      <c r="F59" s="51" t="s">
        <v>123</v>
      </c>
      <c r="G59" s="51" t="s">
        <v>278</v>
      </c>
      <c r="H59" s="51" t="s">
        <v>123</v>
      </c>
      <c r="I59" s="54" t="s">
        <v>123</v>
      </c>
      <c r="J59" s="55" t="s">
        <v>121</v>
      </c>
      <c r="K59" s="54" t="s">
        <v>123</v>
      </c>
      <c r="L59" s="79" t="s">
        <v>354</v>
      </c>
      <c r="M59" s="62" t="s">
        <v>357</v>
      </c>
      <c r="N59" s="55">
        <v>5</v>
      </c>
      <c r="O59" s="55">
        <v>3</v>
      </c>
      <c r="P59" s="55">
        <v>3</v>
      </c>
      <c r="Q59" s="55">
        <v>1</v>
      </c>
      <c r="R59" s="55">
        <v>5</v>
      </c>
      <c r="S59" s="55">
        <f t="shared" si="4"/>
        <v>3.6000000000000005</v>
      </c>
      <c r="T59" s="55">
        <v>5</v>
      </c>
      <c r="U59" s="55">
        <v>5</v>
      </c>
      <c r="V59" s="55">
        <f t="shared" si="5"/>
        <v>5</v>
      </c>
      <c r="W59" s="56">
        <f t="shared" si="6"/>
        <v>18.000000000000004</v>
      </c>
      <c r="X59" s="60" t="str">
        <f t="shared" si="0"/>
        <v>A</v>
      </c>
      <c r="Y59" s="57" t="s">
        <v>431</v>
      </c>
      <c r="Z59" s="58" t="s">
        <v>166</v>
      </c>
      <c r="AA59" s="55">
        <v>10</v>
      </c>
      <c r="AB59" s="55">
        <v>0</v>
      </c>
      <c r="AC59" s="55">
        <f t="shared" si="1"/>
        <v>10</v>
      </c>
      <c r="AD59" s="59">
        <f t="shared" si="2"/>
        <v>8.0000000000000036</v>
      </c>
      <c r="AE59" s="60" t="str">
        <f t="shared" si="3"/>
        <v>M</v>
      </c>
      <c r="AF59" s="58" t="s">
        <v>166</v>
      </c>
      <c r="AG59" s="58" t="s">
        <v>166</v>
      </c>
      <c r="AH59" s="58" t="s">
        <v>166</v>
      </c>
      <c r="AI59" s="58" t="s">
        <v>166</v>
      </c>
      <c r="AJ59" s="58" t="s">
        <v>166</v>
      </c>
      <c r="AK59" s="58" t="s">
        <v>432</v>
      </c>
      <c r="AL59" s="61" t="s">
        <v>315</v>
      </c>
      <c r="AM59" s="61" t="s">
        <v>391</v>
      </c>
      <c r="AN59" s="61" t="s">
        <v>316</v>
      </c>
      <c r="AO59" s="61" t="s">
        <v>317</v>
      </c>
      <c r="AP59" s="61" t="s">
        <v>164</v>
      </c>
      <c r="AQ59" s="61" t="s">
        <v>417</v>
      </c>
      <c r="AR59" s="58" t="s">
        <v>166</v>
      </c>
      <c r="AS59" s="61" t="s">
        <v>358</v>
      </c>
      <c r="AT59" s="61" t="s">
        <v>162</v>
      </c>
      <c r="AU59" s="61" t="s">
        <v>372</v>
      </c>
    </row>
    <row r="60" spans="1:47" ht="206.55" customHeight="1" x14ac:dyDescent="0.3">
      <c r="A60" s="49">
        <v>57</v>
      </c>
      <c r="B60" s="50" t="s">
        <v>102</v>
      </c>
      <c r="C60" s="51" t="s">
        <v>35</v>
      </c>
      <c r="D60" s="52" t="s">
        <v>211</v>
      </c>
      <c r="E60" s="65" t="s">
        <v>135</v>
      </c>
      <c r="F60" s="51" t="s">
        <v>121</v>
      </c>
      <c r="G60" s="51" t="s">
        <v>121</v>
      </c>
      <c r="H60" s="51" t="s">
        <v>123</v>
      </c>
      <c r="I60" s="54" t="s">
        <v>123</v>
      </c>
      <c r="J60" s="55" t="s">
        <v>121</v>
      </c>
      <c r="K60" s="54" t="s">
        <v>123</v>
      </c>
      <c r="L60" s="79" t="s">
        <v>354</v>
      </c>
      <c r="M60" s="62" t="s">
        <v>357</v>
      </c>
      <c r="N60" s="55">
        <v>2</v>
      </c>
      <c r="O60" s="55">
        <v>1</v>
      </c>
      <c r="P60" s="55">
        <v>3</v>
      </c>
      <c r="Q60" s="55">
        <v>1</v>
      </c>
      <c r="R60" s="55">
        <v>1</v>
      </c>
      <c r="S60" s="55">
        <f t="shared" si="4"/>
        <v>1.7</v>
      </c>
      <c r="T60" s="55">
        <v>3</v>
      </c>
      <c r="U60" s="55">
        <v>5</v>
      </c>
      <c r="V60" s="55">
        <f t="shared" si="5"/>
        <v>4.2</v>
      </c>
      <c r="W60" s="56">
        <f t="shared" si="6"/>
        <v>7.14</v>
      </c>
      <c r="X60" s="60" t="str">
        <f t="shared" si="0"/>
        <v>M</v>
      </c>
      <c r="Y60" s="57" t="s">
        <v>359</v>
      </c>
      <c r="Z60" s="58" t="s">
        <v>166</v>
      </c>
      <c r="AA60" s="55">
        <v>9</v>
      </c>
      <c r="AB60" s="55">
        <v>0</v>
      </c>
      <c r="AC60" s="55">
        <f t="shared" si="1"/>
        <v>9</v>
      </c>
      <c r="AD60" s="59">
        <f t="shared" si="2"/>
        <v>0.1</v>
      </c>
      <c r="AE60" s="60" t="str">
        <f t="shared" si="3"/>
        <v>R</v>
      </c>
      <c r="AF60" s="61" t="s">
        <v>166</v>
      </c>
      <c r="AG60" s="61" t="s">
        <v>166</v>
      </c>
      <c r="AH60" s="61" t="s">
        <v>166</v>
      </c>
      <c r="AI60" s="61" t="s">
        <v>166</v>
      </c>
      <c r="AJ60" s="61" t="s">
        <v>166</v>
      </c>
      <c r="AK60" s="61" t="s">
        <v>166</v>
      </c>
      <c r="AL60" s="61" t="s">
        <v>166</v>
      </c>
      <c r="AM60" s="61" t="s">
        <v>166</v>
      </c>
      <c r="AN60" s="61" t="s">
        <v>166</v>
      </c>
      <c r="AO60" s="61" t="s">
        <v>166</v>
      </c>
      <c r="AP60" s="61" t="s">
        <v>166</v>
      </c>
      <c r="AQ60" s="61" t="s">
        <v>166</v>
      </c>
      <c r="AR60" s="61" t="s">
        <v>166</v>
      </c>
      <c r="AS60" s="61" t="s">
        <v>277</v>
      </c>
      <c r="AT60" s="61" t="s">
        <v>162</v>
      </c>
      <c r="AU60" s="61" t="s">
        <v>391</v>
      </c>
    </row>
    <row r="61" spans="1:47" ht="228" customHeight="1" x14ac:dyDescent="0.3">
      <c r="A61" s="49">
        <v>58</v>
      </c>
      <c r="B61" s="50" t="s">
        <v>102</v>
      </c>
      <c r="C61" s="51" t="s">
        <v>36</v>
      </c>
      <c r="D61" s="52" t="s">
        <v>384</v>
      </c>
      <c r="E61" s="65" t="s">
        <v>136</v>
      </c>
      <c r="F61" s="51" t="s">
        <v>121</v>
      </c>
      <c r="G61" s="51" t="s">
        <v>121</v>
      </c>
      <c r="H61" s="51" t="s">
        <v>123</v>
      </c>
      <c r="I61" s="54" t="s">
        <v>123</v>
      </c>
      <c r="J61" s="55" t="s">
        <v>121</v>
      </c>
      <c r="K61" s="54" t="s">
        <v>123</v>
      </c>
      <c r="L61" s="79" t="s">
        <v>354</v>
      </c>
      <c r="M61" s="62" t="s">
        <v>360</v>
      </c>
      <c r="N61" s="55">
        <v>2</v>
      </c>
      <c r="O61" s="55">
        <v>3</v>
      </c>
      <c r="P61" s="55">
        <v>3</v>
      </c>
      <c r="Q61" s="55">
        <v>1</v>
      </c>
      <c r="R61" s="55">
        <v>1</v>
      </c>
      <c r="S61" s="55">
        <f t="shared" si="4"/>
        <v>2</v>
      </c>
      <c r="T61" s="55">
        <v>3</v>
      </c>
      <c r="U61" s="55">
        <v>5</v>
      </c>
      <c r="V61" s="55">
        <f t="shared" si="5"/>
        <v>4.2</v>
      </c>
      <c r="W61" s="56">
        <f t="shared" si="6"/>
        <v>8.4</v>
      </c>
      <c r="X61" s="60" t="str">
        <f t="shared" si="0"/>
        <v>M</v>
      </c>
      <c r="Y61" s="57" t="s">
        <v>361</v>
      </c>
      <c r="Z61" s="58" t="s">
        <v>166</v>
      </c>
      <c r="AA61" s="55">
        <v>9</v>
      </c>
      <c r="AB61" s="55">
        <v>0</v>
      </c>
      <c r="AC61" s="55">
        <f t="shared" si="1"/>
        <v>9</v>
      </c>
      <c r="AD61" s="59">
        <f t="shared" si="2"/>
        <v>0.1</v>
      </c>
      <c r="AE61" s="60" t="str">
        <f t="shared" si="3"/>
        <v>R</v>
      </c>
      <c r="AF61" s="61" t="s">
        <v>166</v>
      </c>
      <c r="AG61" s="61" t="s">
        <v>166</v>
      </c>
      <c r="AH61" s="61" t="s">
        <v>166</v>
      </c>
      <c r="AI61" s="61" t="s">
        <v>166</v>
      </c>
      <c r="AJ61" s="61" t="s">
        <v>166</v>
      </c>
      <c r="AK61" s="61" t="s">
        <v>166</v>
      </c>
      <c r="AL61" s="61" t="s">
        <v>166</v>
      </c>
      <c r="AM61" s="61" t="s">
        <v>166</v>
      </c>
      <c r="AN61" s="61" t="s">
        <v>166</v>
      </c>
      <c r="AO61" s="61" t="s">
        <v>166</v>
      </c>
      <c r="AP61" s="61" t="s">
        <v>166</v>
      </c>
      <c r="AQ61" s="61" t="s">
        <v>166</v>
      </c>
      <c r="AR61" s="61" t="s">
        <v>166</v>
      </c>
      <c r="AS61" s="61" t="s">
        <v>362</v>
      </c>
      <c r="AT61" s="61" t="s">
        <v>162</v>
      </c>
      <c r="AU61" s="61" t="s">
        <v>392</v>
      </c>
    </row>
    <row r="62" spans="1:47" ht="241.2" customHeight="1" x14ac:dyDescent="0.3">
      <c r="A62" s="49">
        <v>59</v>
      </c>
      <c r="B62" s="56" t="s">
        <v>206</v>
      </c>
      <c r="C62" s="51" t="s">
        <v>192</v>
      </c>
      <c r="D62" s="52" t="s">
        <v>387</v>
      </c>
      <c r="E62" s="52" t="s">
        <v>178</v>
      </c>
      <c r="F62" s="51" t="s">
        <v>123</v>
      </c>
      <c r="G62" s="51" t="s">
        <v>53</v>
      </c>
      <c r="H62" s="51" t="s">
        <v>121</v>
      </c>
      <c r="I62" s="53" t="s">
        <v>130</v>
      </c>
      <c r="J62" s="54" t="s">
        <v>123</v>
      </c>
      <c r="K62" s="54" t="s">
        <v>123</v>
      </c>
      <c r="L62" s="79" t="s">
        <v>259</v>
      </c>
      <c r="M62" s="57" t="s">
        <v>363</v>
      </c>
      <c r="N62" s="63">
        <v>3</v>
      </c>
      <c r="O62" s="55">
        <v>5</v>
      </c>
      <c r="P62" s="55">
        <v>3</v>
      </c>
      <c r="Q62" s="55">
        <v>1</v>
      </c>
      <c r="R62" s="55">
        <v>3</v>
      </c>
      <c r="S62" s="55">
        <f t="shared" si="4"/>
        <v>2.9000000000000004</v>
      </c>
      <c r="T62" s="55">
        <v>3</v>
      </c>
      <c r="U62" s="55">
        <v>5</v>
      </c>
      <c r="V62" s="55">
        <f t="shared" si="5"/>
        <v>4.2</v>
      </c>
      <c r="W62" s="56">
        <f t="shared" si="6"/>
        <v>12.180000000000001</v>
      </c>
      <c r="X62" s="60" t="str">
        <f t="shared" si="0"/>
        <v>M</v>
      </c>
      <c r="Y62" s="57" t="s">
        <v>446</v>
      </c>
      <c r="Z62" s="58" t="s">
        <v>166</v>
      </c>
      <c r="AA62" s="55">
        <v>8</v>
      </c>
      <c r="AB62" s="55">
        <v>0</v>
      </c>
      <c r="AC62" s="55">
        <f t="shared" si="1"/>
        <v>8</v>
      </c>
      <c r="AD62" s="59">
        <f t="shared" si="2"/>
        <v>4.1800000000000015</v>
      </c>
      <c r="AE62" s="60" t="str">
        <f t="shared" si="3"/>
        <v>B</v>
      </c>
      <c r="AF62" s="64" t="s">
        <v>166</v>
      </c>
      <c r="AG62" s="64" t="s">
        <v>166</v>
      </c>
      <c r="AH62" s="64" t="s">
        <v>166</v>
      </c>
      <c r="AI62" s="64" t="s">
        <v>166</v>
      </c>
      <c r="AJ62" s="61" t="s">
        <v>166</v>
      </c>
      <c r="AK62" s="61" t="s">
        <v>166</v>
      </c>
      <c r="AL62" s="61" t="s">
        <v>166</v>
      </c>
      <c r="AM62" s="61" t="s">
        <v>166</v>
      </c>
      <c r="AN62" s="61" t="s">
        <v>166</v>
      </c>
      <c r="AO62" s="61" t="s">
        <v>166</v>
      </c>
      <c r="AP62" s="61" t="s">
        <v>166</v>
      </c>
      <c r="AQ62" s="61" t="s">
        <v>166</v>
      </c>
      <c r="AR62" s="64" t="s">
        <v>166</v>
      </c>
      <c r="AS62" s="61"/>
      <c r="AT62" s="61"/>
      <c r="AU62" s="61"/>
    </row>
    <row r="63" spans="1:47" ht="172.8" customHeight="1" x14ac:dyDescent="0.3">
      <c r="A63" s="49">
        <v>60</v>
      </c>
      <c r="B63" s="56" t="s">
        <v>207</v>
      </c>
      <c r="C63" s="51" t="s">
        <v>213</v>
      </c>
      <c r="D63" s="52" t="s">
        <v>385</v>
      </c>
      <c r="E63" s="52" t="s">
        <v>208</v>
      </c>
      <c r="F63" s="51" t="s">
        <v>131</v>
      </c>
      <c r="G63" s="51" t="s">
        <v>278</v>
      </c>
      <c r="H63" s="51" t="s">
        <v>121</v>
      </c>
      <c r="I63" s="53" t="s">
        <v>130</v>
      </c>
      <c r="J63" s="54" t="s">
        <v>123</v>
      </c>
      <c r="K63" s="54" t="s">
        <v>123</v>
      </c>
      <c r="L63" s="79" t="s">
        <v>306</v>
      </c>
      <c r="M63" s="57" t="s">
        <v>364</v>
      </c>
      <c r="N63" s="63">
        <v>2</v>
      </c>
      <c r="O63" s="55">
        <v>3</v>
      </c>
      <c r="P63" s="55">
        <v>3</v>
      </c>
      <c r="Q63" s="55">
        <v>1</v>
      </c>
      <c r="R63" s="55">
        <v>5</v>
      </c>
      <c r="S63" s="55">
        <f t="shared" si="4"/>
        <v>2.4000000000000004</v>
      </c>
      <c r="T63" s="55">
        <v>3</v>
      </c>
      <c r="U63" s="55">
        <v>5</v>
      </c>
      <c r="V63" s="55">
        <f t="shared" si="5"/>
        <v>4.2</v>
      </c>
      <c r="W63" s="56">
        <f t="shared" si="6"/>
        <v>10.080000000000002</v>
      </c>
      <c r="X63" s="60" t="str">
        <f t="shared" si="0"/>
        <v>M</v>
      </c>
      <c r="Y63" s="57" t="s">
        <v>448</v>
      </c>
      <c r="Z63" s="58" t="s">
        <v>166</v>
      </c>
      <c r="AA63" s="55">
        <v>10</v>
      </c>
      <c r="AB63" s="55">
        <v>0</v>
      </c>
      <c r="AC63" s="55">
        <f t="shared" si="1"/>
        <v>10</v>
      </c>
      <c r="AD63" s="59">
        <f t="shared" si="2"/>
        <v>0.1</v>
      </c>
      <c r="AE63" s="60" t="str">
        <f t="shared" si="3"/>
        <v>R</v>
      </c>
      <c r="AF63" s="61" t="s">
        <v>166</v>
      </c>
      <c r="AG63" s="61" t="s">
        <v>166</v>
      </c>
      <c r="AH63" s="61" t="s">
        <v>166</v>
      </c>
      <c r="AI63" s="61" t="s">
        <v>166</v>
      </c>
      <c r="AJ63" s="64" t="s">
        <v>414</v>
      </c>
      <c r="AK63" s="64" t="s">
        <v>413</v>
      </c>
      <c r="AL63" s="64" t="s">
        <v>415</v>
      </c>
      <c r="AM63" s="64" t="s">
        <v>416</v>
      </c>
      <c r="AN63" s="61" t="s">
        <v>316</v>
      </c>
      <c r="AO63" s="61" t="s">
        <v>317</v>
      </c>
      <c r="AP63" s="61" t="s">
        <v>164</v>
      </c>
      <c r="AQ63" s="61" t="s">
        <v>417</v>
      </c>
      <c r="AR63" s="64" t="s">
        <v>166</v>
      </c>
      <c r="AS63" s="61"/>
      <c r="AT63" s="61"/>
      <c r="AU63" s="61"/>
    </row>
    <row r="64" spans="1:47" ht="160.19999999999999" customHeight="1" x14ac:dyDescent="0.3">
      <c r="A64" s="49">
        <v>61</v>
      </c>
      <c r="B64" s="56" t="s">
        <v>257</v>
      </c>
      <c r="C64" s="51" t="s">
        <v>258</v>
      </c>
      <c r="D64" s="52" t="s">
        <v>386</v>
      </c>
      <c r="E64" s="52" t="s">
        <v>198</v>
      </c>
      <c r="F64" s="51" t="s">
        <v>121</v>
      </c>
      <c r="G64" s="51" t="s">
        <v>121</v>
      </c>
      <c r="H64" s="51" t="s">
        <v>121</v>
      </c>
      <c r="I64" s="53" t="s">
        <v>130</v>
      </c>
      <c r="J64" s="54" t="s">
        <v>123</v>
      </c>
      <c r="K64" s="54" t="s">
        <v>123</v>
      </c>
      <c r="L64" s="79" t="s">
        <v>306</v>
      </c>
      <c r="M64" s="57" t="s">
        <v>365</v>
      </c>
      <c r="N64" s="63">
        <v>2</v>
      </c>
      <c r="O64" s="55">
        <v>2</v>
      </c>
      <c r="P64" s="55">
        <v>3</v>
      </c>
      <c r="Q64" s="55">
        <v>1</v>
      </c>
      <c r="R64" s="55">
        <v>1</v>
      </c>
      <c r="S64" s="55">
        <f t="shared" si="4"/>
        <v>1.85</v>
      </c>
      <c r="T64" s="55">
        <v>3</v>
      </c>
      <c r="U64" s="55">
        <v>5</v>
      </c>
      <c r="V64" s="55">
        <f t="shared" si="5"/>
        <v>4.2</v>
      </c>
      <c r="W64" s="56">
        <f t="shared" si="6"/>
        <v>7.7700000000000005</v>
      </c>
      <c r="X64" s="60" t="str">
        <f t="shared" si="0"/>
        <v>M</v>
      </c>
      <c r="Y64" s="57" t="s">
        <v>438</v>
      </c>
      <c r="Z64" s="58" t="s">
        <v>166</v>
      </c>
      <c r="AA64" s="55">
        <v>9</v>
      </c>
      <c r="AB64" s="55">
        <v>0</v>
      </c>
      <c r="AC64" s="55">
        <f t="shared" si="1"/>
        <v>9</v>
      </c>
      <c r="AD64" s="59">
        <f t="shared" si="2"/>
        <v>0.1</v>
      </c>
      <c r="AE64" s="60" t="str">
        <f t="shared" si="3"/>
        <v>R</v>
      </c>
      <c r="AF64" s="61" t="s">
        <v>166</v>
      </c>
      <c r="AG64" s="61" t="s">
        <v>166</v>
      </c>
      <c r="AH64" s="61" t="s">
        <v>166</v>
      </c>
      <c r="AI64" s="61" t="s">
        <v>166</v>
      </c>
      <c r="AJ64" s="64" t="s">
        <v>166</v>
      </c>
      <c r="AK64" s="64" t="s">
        <v>435</v>
      </c>
      <c r="AL64" s="64" t="s">
        <v>436</v>
      </c>
      <c r="AM64" s="64" t="s">
        <v>386</v>
      </c>
      <c r="AN64" s="61" t="s">
        <v>316</v>
      </c>
      <c r="AO64" s="64" t="s">
        <v>437</v>
      </c>
      <c r="AP64" s="61" t="s">
        <v>164</v>
      </c>
      <c r="AQ64" s="61" t="s">
        <v>417</v>
      </c>
      <c r="AR64" s="64" t="s">
        <v>166</v>
      </c>
      <c r="AS64" s="61"/>
      <c r="AT64" s="61"/>
      <c r="AU64" s="61"/>
    </row>
    <row r="65" spans="1:47" ht="160.19999999999999" customHeight="1" x14ac:dyDescent="0.3">
      <c r="A65" s="49">
        <v>62</v>
      </c>
      <c r="B65" s="56" t="s">
        <v>257</v>
      </c>
      <c r="C65" s="51" t="s">
        <v>193</v>
      </c>
      <c r="D65" s="52" t="s">
        <v>386</v>
      </c>
      <c r="E65" s="52" t="s">
        <v>198</v>
      </c>
      <c r="F65" s="51" t="s">
        <v>121</v>
      </c>
      <c r="G65" s="51" t="s">
        <v>121</v>
      </c>
      <c r="H65" s="51" t="s">
        <v>121</v>
      </c>
      <c r="I65" s="53" t="s">
        <v>130</v>
      </c>
      <c r="J65" s="54" t="s">
        <v>123</v>
      </c>
      <c r="K65" s="54" t="s">
        <v>123</v>
      </c>
      <c r="L65" s="79" t="s">
        <v>259</v>
      </c>
      <c r="M65" s="57" t="s">
        <v>366</v>
      </c>
      <c r="N65" s="63">
        <v>1</v>
      </c>
      <c r="O65" s="55">
        <v>3</v>
      </c>
      <c r="P65" s="55">
        <v>3</v>
      </c>
      <c r="Q65" s="55">
        <v>1</v>
      </c>
      <c r="R65" s="55">
        <v>1</v>
      </c>
      <c r="S65" s="55">
        <f t="shared" si="4"/>
        <v>1.5999999999999999</v>
      </c>
      <c r="T65" s="55">
        <v>3</v>
      </c>
      <c r="U65" s="55">
        <v>5</v>
      </c>
      <c r="V65" s="55">
        <f t="shared" si="5"/>
        <v>4.2</v>
      </c>
      <c r="W65" s="56">
        <f t="shared" si="6"/>
        <v>6.72</v>
      </c>
      <c r="X65" s="60" t="str">
        <f t="shared" si="0"/>
        <v>M</v>
      </c>
      <c r="Y65" s="57" t="s">
        <v>438</v>
      </c>
      <c r="Z65" s="58" t="s">
        <v>166</v>
      </c>
      <c r="AA65" s="55">
        <v>9</v>
      </c>
      <c r="AB65" s="55">
        <v>0</v>
      </c>
      <c r="AC65" s="55">
        <f t="shared" si="1"/>
        <v>9</v>
      </c>
      <c r="AD65" s="59">
        <f t="shared" si="2"/>
        <v>0.1</v>
      </c>
      <c r="AE65" s="60" t="str">
        <f t="shared" si="3"/>
        <v>R</v>
      </c>
      <c r="AF65" s="61" t="s">
        <v>166</v>
      </c>
      <c r="AG65" s="61" t="s">
        <v>166</v>
      </c>
      <c r="AH65" s="61" t="s">
        <v>166</v>
      </c>
      <c r="AI65" s="61" t="s">
        <v>166</v>
      </c>
      <c r="AJ65" s="64" t="s">
        <v>166</v>
      </c>
      <c r="AK65" s="64" t="s">
        <v>166</v>
      </c>
      <c r="AL65" s="64" t="s">
        <v>166</v>
      </c>
      <c r="AM65" s="64" t="s">
        <v>166</v>
      </c>
      <c r="AN65" s="64" t="s">
        <v>166</v>
      </c>
      <c r="AO65" s="64" t="s">
        <v>166</v>
      </c>
      <c r="AP65" s="64" t="s">
        <v>166</v>
      </c>
      <c r="AQ65" s="64" t="s">
        <v>166</v>
      </c>
      <c r="AR65" s="64" t="s">
        <v>166</v>
      </c>
      <c r="AS65" s="61"/>
      <c r="AT65" s="61"/>
      <c r="AU65" s="61"/>
    </row>
    <row r="66" spans="1:47" ht="172.8" customHeight="1" x14ac:dyDescent="0.3">
      <c r="A66" s="49">
        <v>63</v>
      </c>
      <c r="B66" s="56" t="s">
        <v>200</v>
      </c>
      <c r="C66" s="51" t="s">
        <v>177</v>
      </c>
      <c r="D66" s="52" t="s">
        <v>387</v>
      </c>
      <c r="E66" s="52" t="s">
        <v>178</v>
      </c>
      <c r="F66" s="51" t="s">
        <v>123</v>
      </c>
      <c r="G66" s="51" t="s">
        <v>53</v>
      </c>
      <c r="H66" s="51" t="s">
        <v>121</v>
      </c>
      <c r="I66" s="53" t="s">
        <v>130</v>
      </c>
      <c r="J66" s="54" t="s">
        <v>123</v>
      </c>
      <c r="K66" s="54" t="s">
        <v>123</v>
      </c>
      <c r="L66" s="79" t="s">
        <v>259</v>
      </c>
      <c r="M66" s="57" t="s">
        <v>179</v>
      </c>
      <c r="N66" s="63">
        <v>3</v>
      </c>
      <c r="O66" s="55">
        <v>5</v>
      </c>
      <c r="P66" s="55">
        <v>3</v>
      </c>
      <c r="Q66" s="55">
        <v>1</v>
      </c>
      <c r="R66" s="55">
        <v>3</v>
      </c>
      <c r="S66" s="55">
        <f t="shared" si="4"/>
        <v>2.9000000000000004</v>
      </c>
      <c r="T66" s="55">
        <v>3</v>
      </c>
      <c r="U66" s="55">
        <v>5</v>
      </c>
      <c r="V66" s="55">
        <f t="shared" si="5"/>
        <v>4.2</v>
      </c>
      <c r="W66" s="56">
        <f t="shared" si="6"/>
        <v>12.180000000000001</v>
      </c>
      <c r="X66" s="60" t="str">
        <f t="shared" si="0"/>
        <v>M</v>
      </c>
      <c r="Y66" s="57" t="s">
        <v>433</v>
      </c>
      <c r="Z66" s="58" t="s">
        <v>166</v>
      </c>
      <c r="AA66" s="55">
        <v>10</v>
      </c>
      <c r="AB66" s="55">
        <v>0</v>
      </c>
      <c r="AC66" s="55">
        <f t="shared" si="1"/>
        <v>10</v>
      </c>
      <c r="AD66" s="59">
        <f t="shared" si="2"/>
        <v>2.1800000000000015</v>
      </c>
      <c r="AE66" s="60" t="str">
        <f t="shared" si="3"/>
        <v>B</v>
      </c>
      <c r="AF66" s="61" t="s">
        <v>166</v>
      </c>
      <c r="AG66" s="61" t="s">
        <v>166</v>
      </c>
      <c r="AH66" s="61" t="s">
        <v>166</v>
      </c>
      <c r="AI66" s="61" t="s">
        <v>166</v>
      </c>
      <c r="AJ66" s="64" t="s">
        <v>166</v>
      </c>
      <c r="AK66" s="64" t="s">
        <v>166</v>
      </c>
      <c r="AL66" s="64" t="s">
        <v>166</v>
      </c>
      <c r="AM66" s="64" t="s">
        <v>166</v>
      </c>
      <c r="AN66" s="64" t="s">
        <v>166</v>
      </c>
      <c r="AO66" s="64" t="s">
        <v>166</v>
      </c>
      <c r="AP66" s="64" t="s">
        <v>166</v>
      </c>
      <c r="AQ66" s="64" t="s">
        <v>166</v>
      </c>
      <c r="AR66" s="64" t="s">
        <v>166</v>
      </c>
      <c r="AS66" s="61"/>
      <c r="AT66" s="61"/>
      <c r="AU66" s="61"/>
    </row>
    <row r="67" spans="1:47" ht="172.8" customHeight="1" x14ac:dyDescent="0.3">
      <c r="A67" s="49">
        <v>64</v>
      </c>
      <c r="B67" s="56" t="s">
        <v>199</v>
      </c>
      <c r="C67" s="51" t="s">
        <v>180</v>
      </c>
      <c r="D67" s="52" t="s">
        <v>387</v>
      </c>
      <c r="E67" s="52" t="s">
        <v>178</v>
      </c>
      <c r="F67" s="51" t="s">
        <v>123</v>
      </c>
      <c r="G67" s="51" t="s">
        <v>53</v>
      </c>
      <c r="H67" s="51" t="s">
        <v>181</v>
      </c>
      <c r="I67" s="53" t="s">
        <v>130</v>
      </c>
      <c r="J67" s="54" t="s">
        <v>123</v>
      </c>
      <c r="K67" s="54" t="s">
        <v>123</v>
      </c>
      <c r="L67" s="79" t="s">
        <v>259</v>
      </c>
      <c r="M67" s="57" t="s">
        <v>367</v>
      </c>
      <c r="N67" s="63">
        <v>4</v>
      </c>
      <c r="O67" s="55">
        <v>5</v>
      </c>
      <c r="P67" s="55">
        <v>3</v>
      </c>
      <c r="Q67" s="55">
        <v>1</v>
      </c>
      <c r="R67" s="55">
        <v>3</v>
      </c>
      <c r="S67" s="55">
        <f t="shared" si="4"/>
        <v>3.3</v>
      </c>
      <c r="T67" s="55">
        <v>3</v>
      </c>
      <c r="U67" s="55">
        <v>5</v>
      </c>
      <c r="V67" s="55">
        <f t="shared" si="5"/>
        <v>4.2</v>
      </c>
      <c r="W67" s="56">
        <f t="shared" si="6"/>
        <v>13.86</v>
      </c>
      <c r="X67" s="60" t="str">
        <f t="shared" si="0"/>
        <v>M</v>
      </c>
      <c r="Y67" s="57" t="s">
        <v>434</v>
      </c>
      <c r="Z67" s="58" t="s">
        <v>166</v>
      </c>
      <c r="AA67" s="55">
        <v>10</v>
      </c>
      <c r="AB67" s="55">
        <v>0</v>
      </c>
      <c r="AC67" s="55">
        <f t="shared" si="1"/>
        <v>10</v>
      </c>
      <c r="AD67" s="59">
        <f t="shared" si="2"/>
        <v>3.8599999999999994</v>
      </c>
      <c r="AE67" s="60" t="str">
        <f t="shared" si="3"/>
        <v>B</v>
      </c>
      <c r="AF67" s="61" t="s">
        <v>166</v>
      </c>
      <c r="AG67" s="61" t="s">
        <v>166</v>
      </c>
      <c r="AH67" s="61" t="s">
        <v>166</v>
      </c>
      <c r="AI67" s="61" t="s">
        <v>166</v>
      </c>
      <c r="AJ67" s="64" t="s">
        <v>166</v>
      </c>
      <c r="AK67" s="64" t="s">
        <v>166</v>
      </c>
      <c r="AL67" s="64" t="s">
        <v>166</v>
      </c>
      <c r="AM67" s="64" t="s">
        <v>166</v>
      </c>
      <c r="AN67" s="64" t="s">
        <v>166</v>
      </c>
      <c r="AO67" s="64" t="s">
        <v>166</v>
      </c>
      <c r="AP67" s="64" t="s">
        <v>166</v>
      </c>
      <c r="AQ67" s="64" t="s">
        <v>166</v>
      </c>
      <c r="AR67" s="64" t="s">
        <v>166</v>
      </c>
      <c r="AS67" s="61"/>
      <c r="AT67" s="61"/>
      <c r="AU67" s="61"/>
    </row>
  </sheetData>
  <autoFilter ref="A3:AU67" xr:uid="{9B7060A2-0CB5-445B-8924-9D394EB06023}"/>
  <mergeCells count="4">
    <mergeCell ref="A2:M2"/>
    <mergeCell ref="N2:AG2"/>
    <mergeCell ref="AH2:AR2"/>
    <mergeCell ref="AS2:AU2"/>
  </mergeCells>
  <conditionalFormatting sqref="AH3:AI3 AE3">
    <cfRule type="colorScale" priority="230">
      <colorScale>
        <cfvo type="min"/>
        <cfvo type="percentile" val="50"/>
        <cfvo type="max"/>
        <color rgb="FF63BE7B"/>
        <color rgb="FFFFEB84"/>
        <color rgb="FFF8696B"/>
      </colorScale>
    </cfRule>
  </conditionalFormatting>
  <conditionalFormatting sqref="AD3 AD1">
    <cfRule type="colorScale" priority="229">
      <colorScale>
        <cfvo type="min"/>
        <cfvo type="percentile" val="50"/>
        <cfvo type="max"/>
        <color rgb="FF63BE7B"/>
        <color rgb="FFFFEB84"/>
        <color rgb="FFF8696B"/>
      </colorScale>
    </cfRule>
  </conditionalFormatting>
  <conditionalFormatting sqref="AD3">
    <cfRule type="colorScale" priority="231">
      <colorScale>
        <cfvo type="min"/>
        <cfvo type="percentile" val="50"/>
        <cfvo type="max"/>
        <color rgb="FF63BE7B"/>
        <color rgb="FFFFEB84"/>
        <color rgb="FFF8696B"/>
      </colorScale>
    </cfRule>
  </conditionalFormatting>
  <conditionalFormatting sqref="AD1">
    <cfRule type="colorScale" priority="232">
      <colorScale>
        <cfvo type="min"/>
        <cfvo type="percentile" val="50"/>
        <cfvo type="max"/>
        <color rgb="FF63BE7B"/>
        <color rgb="FFFFEB84"/>
        <color rgb="FFF8696B"/>
      </colorScale>
    </cfRule>
  </conditionalFormatting>
  <conditionalFormatting sqref="AD1">
    <cfRule type="colorScale" priority="233">
      <colorScale>
        <cfvo type="min"/>
        <cfvo type="percentile" val="50"/>
        <cfvo type="max"/>
        <color rgb="FF63BE7B"/>
        <color rgb="FFFFEB84"/>
        <color rgb="FFF8696B"/>
      </colorScale>
    </cfRule>
  </conditionalFormatting>
  <conditionalFormatting sqref="AD1">
    <cfRule type="colorScale" priority="234">
      <colorScale>
        <cfvo type="min"/>
        <cfvo type="percentile" val="50"/>
        <cfvo type="max"/>
        <color rgb="FF63BE7B"/>
        <color rgb="FFFFEB84"/>
        <color rgb="FFF8696B"/>
      </colorScale>
    </cfRule>
  </conditionalFormatting>
  <conditionalFormatting sqref="AD1">
    <cfRule type="colorScale" priority="235">
      <colorScale>
        <cfvo type="min"/>
        <cfvo type="percentile" val="50"/>
        <cfvo type="max"/>
        <color rgb="FF63BE7B"/>
        <color rgb="FFFFEB84"/>
        <color rgb="FFF8696B"/>
      </colorScale>
    </cfRule>
  </conditionalFormatting>
  <conditionalFormatting sqref="AD4:AD5">
    <cfRule type="colorScale" priority="227">
      <colorScale>
        <cfvo type="min"/>
        <cfvo type="percentile" val="50"/>
        <cfvo type="max"/>
        <color rgb="FF63BE7B"/>
        <color rgb="FFFFEB84"/>
        <color rgb="FFF8696B"/>
      </colorScale>
    </cfRule>
  </conditionalFormatting>
  <conditionalFormatting sqref="AD4:AD5">
    <cfRule type="colorScale" priority="226">
      <colorScale>
        <cfvo type="min"/>
        <cfvo type="percentile" val="50"/>
        <cfvo type="max"/>
        <color rgb="FF63BE7B"/>
        <color rgb="FFFFEB84"/>
        <color rgb="FFF8696B"/>
      </colorScale>
    </cfRule>
  </conditionalFormatting>
  <conditionalFormatting sqref="AD4:AD5">
    <cfRule type="colorScale" priority="225">
      <colorScale>
        <cfvo type="min"/>
        <cfvo type="percentile" val="50"/>
        <cfvo type="max"/>
        <color rgb="FF63BE7B"/>
        <color rgb="FFFFEB84"/>
        <color rgb="FFF8696B"/>
      </colorScale>
    </cfRule>
  </conditionalFormatting>
  <conditionalFormatting sqref="AD4:AD5">
    <cfRule type="colorScale" priority="224">
      <colorScale>
        <cfvo type="min"/>
        <cfvo type="percentile" val="50"/>
        <cfvo type="max"/>
        <color rgb="FF63BE7B"/>
        <color rgb="FFFFEB84"/>
        <color rgb="FFF8696B"/>
      </colorScale>
    </cfRule>
  </conditionalFormatting>
  <conditionalFormatting sqref="AD4:AD5">
    <cfRule type="colorScale" priority="228">
      <colorScale>
        <cfvo type="min"/>
        <cfvo type="percentile" val="50"/>
        <cfvo type="max"/>
        <color rgb="FF63BE7B"/>
        <color rgb="FFFFEB84"/>
        <color rgb="FFF8696B"/>
      </colorScale>
    </cfRule>
  </conditionalFormatting>
  <conditionalFormatting sqref="AD4:AD5">
    <cfRule type="colorScale" priority="223">
      <colorScale>
        <cfvo type="min"/>
        <cfvo type="percentile" val="50"/>
        <cfvo type="max"/>
        <color rgb="FF63BE7B"/>
        <color rgb="FFFFEB84"/>
        <color rgb="FFF8696B"/>
      </colorScale>
    </cfRule>
  </conditionalFormatting>
  <conditionalFormatting sqref="AD4:AD5">
    <cfRule type="colorScale" priority="222">
      <colorScale>
        <cfvo type="min"/>
        <cfvo type="percentile" val="50"/>
        <cfvo type="max"/>
        <color rgb="FF63BE7B"/>
        <color rgb="FFFFEB84"/>
        <color rgb="FFF8696B"/>
      </colorScale>
    </cfRule>
  </conditionalFormatting>
  <conditionalFormatting sqref="AD7">
    <cfRule type="colorScale" priority="220">
      <colorScale>
        <cfvo type="min"/>
        <cfvo type="percentile" val="50"/>
        <cfvo type="max"/>
        <color rgb="FF63BE7B"/>
        <color rgb="FFFFEB84"/>
        <color rgb="FFF8696B"/>
      </colorScale>
    </cfRule>
  </conditionalFormatting>
  <conditionalFormatting sqref="AD7">
    <cfRule type="colorScale" priority="219">
      <colorScale>
        <cfvo type="min"/>
        <cfvo type="percentile" val="50"/>
        <cfvo type="max"/>
        <color rgb="FF63BE7B"/>
        <color rgb="FFFFEB84"/>
        <color rgb="FFF8696B"/>
      </colorScale>
    </cfRule>
  </conditionalFormatting>
  <conditionalFormatting sqref="AD7">
    <cfRule type="colorScale" priority="218">
      <colorScale>
        <cfvo type="min"/>
        <cfvo type="percentile" val="50"/>
        <cfvo type="max"/>
        <color rgb="FF63BE7B"/>
        <color rgb="FFFFEB84"/>
        <color rgb="FFF8696B"/>
      </colorScale>
    </cfRule>
  </conditionalFormatting>
  <conditionalFormatting sqref="AD7">
    <cfRule type="colorScale" priority="217">
      <colorScale>
        <cfvo type="min"/>
        <cfvo type="percentile" val="50"/>
        <cfvo type="max"/>
        <color rgb="FF63BE7B"/>
        <color rgb="FFFFEB84"/>
        <color rgb="FFF8696B"/>
      </colorScale>
    </cfRule>
  </conditionalFormatting>
  <conditionalFormatting sqref="AD7">
    <cfRule type="colorScale" priority="221">
      <colorScale>
        <cfvo type="min"/>
        <cfvo type="percentile" val="50"/>
        <cfvo type="max"/>
        <color rgb="FF63BE7B"/>
        <color rgb="FFFFEB84"/>
        <color rgb="FFF8696B"/>
      </colorScale>
    </cfRule>
  </conditionalFormatting>
  <conditionalFormatting sqref="AD6">
    <cfRule type="colorScale" priority="215">
      <colorScale>
        <cfvo type="min"/>
        <cfvo type="percentile" val="50"/>
        <cfvo type="max"/>
        <color rgb="FF63BE7B"/>
        <color rgb="FFFFEB84"/>
        <color rgb="FFF8696B"/>
      </colorScale>
    </cfRule>
  </conditionalFormatting>
  <conditionalFormatting sqref="AD6">
    <cfRule type="colorScale" priority="214">
      <colorScale>
        <cfvo type="min"/>
        <cfvo type="percentile" val="50"/>
        <cfvo type="max"/>
        <color rgb="FF63BE7B"/>
        <color rgb="FFFFEB84"/>
        <color rgb="FFF8696B"/>
      </colorScale>
    </cfRule>
  </conditionalFormatting>
  <conditionalFormatting sqref="AD6">
    <cfRule type="colorScale" priority="213">
      <colorScale>
        <cfvo type="min"/>
        <cfvo type="percentile" val="50"/>
        <cfvo type="max"/>
        <color rgb="FF63BE7B"/>
        <color rgb="FFFFEB84"/>
        <color rgb="FFF8696B"/>
      </colorScale>
    </cfRule>
  </conditionalFormatting>
  <conditionalFormatting sqref="AD6">
    <cfRule type="colorScale" priority="212">
      <colorScale>
        <cfvo type="min"/>
        <cfvo type="percentile" val="50"/>
        <cfvo type="max"/>
        <color rgb="FF63BE7B"/>
        <color rgb="FFFFEB84"/>
        <color rgb="FFF8696B"/>
      </colorScale>
    </cfRule>
  </conditionalFormatting>
  <conditionalFormatting sqref="AD6">
    <cfRule type="colorScale" priority="216">
      <colorScale>
        <cfvo type="min"/>
        <cfvo type="percentile" val="50"/>
        <cfvo type="max"/>
        <color rgb="FF63BE7B"/>
        <color rgb="FFFFEB84"/>
        <color rgb="FFF8696B"/>
      </colorScale>
    </cfRule>
  </conditionalFormatting>
  <conditionalFormatting sqref="AD6:AD7">
    <cfRule type="colorScale" priority="211">
      <colorScale>
        <cfvo type="min"/>
        <cfvo type="percentile" val="50"/>
        <cfvo type="max"/>
        <color rgb="FF63BE7B"/>
        <color rgb="FFFFEB84"/>
        <color rgb="FFF8696B"/>
      </colorScale>
    </cfRule>
  </conditionalFormatting>
  <conditionalFormatting sqref="AD6:AD7">
    <cfRule type="colorScale" priority="210">
      <colorScale>
        <cfvo type="min"/>
        <cfvo type="percentile" val="50"/>
        <cfvo type="max"/>
        <color rgb="FF63BE7B"/>
        <color rgb="FFFFEB84"/>
        <color rgb="FFF8696B"/>
      </colorScale>
    </cfRule>
  </conditionalFormatting>
  <conditionalFormatting sqref="AD8:AD9">
    <cfRule type="colorScale" priority="208">
      <colorScale>
        <cfvo type="min"/>
        <cfvo type="percentile" val="50"/>
        <cfvo type="max"/>
        <color rgb="FF63BE7B"/>
        <color rgb="FFFFEB84"/>
        <color rgb="FFF8696B"/>
      </colorScale>
    </cfRule>
  </conditionalFormatting>
  <conditionalFormatting sqref="AD8:AD9">
    <cfRule type="colorScale" priority="207">
      <colorScale>
        <cfvo type="min"/>
        <cfvo type="percentile" val="50"/>
        <cfvo type="max"/>
        <color rgb="FF63BE7B"/>
        <color rgb="FFFFEB84"/>
        <color rgb="FFF8696B"/>
      </colorScale>
    </cfRule>
  </conditionalFormatting>
  <conditionalFormatting sqref="AD8:AD9">
    <cfRule type="colorScale" priority="206">
      <colorScale>
        <cfvo type="min"/>
        <cfvo type="percentile" val="50"/>
        <cfvo type="max"/>
        <color rgb="FF63BE7B"/>
        <color rgb="FFFFEB84"/>
        <color rgb="FFF8696B"/>
      </colorScale>
    </cfRule>
  </conditionalFormatting>
  <conditionalFormatting sqref="AD8:AD9">
    <cfRule type="colorScale" priority="205">
      <colorScale>
        <cfvo type="min"/>
        <cfvo type="percentile" val="50"/>
        <cfvo type="max"/>
        <color rgb="FF63BE7B"/>
        <color rgb="FFFFEB84"/>
        <color rgb="FFF8696B"/>
      </colorScale>
    </cfRule>
  </conditionalFormatting>
  <conditionalFormatting sqref="AD8:AD9">
    <cfRule type="colorScale" priority="209">
      <colorScale>
        <cfvo type="min"/>
        <cfvo type="percentile" val="50"/>
        <cfvo type="max"/>
        <color rgb="FF63BE7B"/>
        <color rgb="FFFFEB84"/>
        <color rgb="FFF8696B"/>
      </colorScale>
    </cfRule>
  </conditionalFormatting>
  <conditionalFormatting sqref="AD8:AD9">
    <cfRule type="colorScale" priority="204">
      <colorScale>
        <cfvo type="min"/>
        <cfvo type="percentile" val="50"/>
        <cfvo type="max"/>
        <color rgb="FF63BE7B"/>
        <color rgb="FFFFEB84"/>
        <color rgb="FFF8696B"/>
      </colorScale>
    </cfRule>
  </conditionalFormatting>
  <conditionalFormatting sqref="AD8:AD9">
    <cfRule type="colorScale" priority="203">
      <colorScale>
        <cfvo type="min"/>
        <cfvo type="percentile" val="50"/>
        <cfvo type="max"/>
        <color rgb="FF63BE7B"/>
        <color rgb="FFFFEB84"/>
        <color rgb="FFF8696B"/>
      </colorScale>
    </cfRule>
  </conditionalFormatting>
  <conditionalFormatting sqref="AD10:AD11">
    <cfRule type="colorScale" priority="201">
      <colorScale>
        <cfvo type="min"/>
        <cfvo type="percentile" val="50"/>
        <cfvo type="max"/>
        <color rgb="FF63BE7B"/>
        <color rgb="FFFFEB84"/>
        <color rgb="FFF8696B"/>
      </colorScale>
    </cfRule>
  </conditionalFormatting>
  <conditionalFormatting sqref="AD10:AD11">
    <cfRule type="colorScale" priority="200">
      <colorScale>
        <cfvo type="min"/>
        <cfvo type="percentile" val="50"/>
        <cfvo type="max"/>
        <color rgb="FF63BE7B"/>
        <color rgb="FFFFEB84"/>
        <color rgb="FFF8696B"/>
      </colorScale>
    </cfRule>
  </conditionalFormatting>
  <conditionalFormatting sqref="AD10:AD11">
    <cfRule type="colorScale" priority="199">
      <colorScale>
        <cfvo type="min"/>
        <cfvo type="percentile" val="50"/>
        <cfvo type="max"/>
        <color rgb="FF63BE7B"/>
        <color rgb="FFFFEB84"/>
        <color rgb="FFF8696B"/>
      </colorScale>
    </cfRule>
  </conditionalFormatting>
  <conditionalFormatting sqref="AD10:AD11">
    <cfRule type="colorScale" priority="198">
      <colorScale>
        <cfvo type="min"/>
        <cfvo type="percentile" val="50"/>
        <cfvo type="max"/>
        <color rgb="FF63BE7B"/>
        <color rgb="FFFFEB84"/>
        <color rgb="FFF8696B"/>
      </colorScale>
    </cfRule>
  </conditionalFormatting>
  <conditionalFormatting sqref="AD10:AD11">
    <cfRule type="colorScale" priority="202">
      <colorScale>
        <cfvo type="min"/>
        <cfvo type="percentile" val="50"/>
        <cfvo type="max"/>
        <color rgb="FF63BE7B"/>
        <color rgb="FFFFEB84"/>
        <color rgb="FFF8696B"/>
      </colorScale>
    </cfRule>
  </conditionalFormatting>
  <conditionalFormatting sqref="AD10:AD11">
    <cfRule type="colorScale" priority="197">
      <colorScale>
        <cfvo type="min"/>
        <cfvo type="percentile" val="50"/>
        <cfvo type="max"/>
        <color rgb="FF63BE7B"/>
        <color rgb="FFFFEB84"/>
        <color rgb="FFF8696B"/>
      </colorScale>
    </cfRule>
  </conditionalFormatting>
  <conditionalFormatting sqref="AD10:AD11">
    <cfRule type="colorScale" priority="196">
      <colorScale>
        <cfvo type="min"/>
        <cfvo type="percentile" val="50"/>
        <cfvo type="max"/>
        <color rgb="FF63BE7B"/>
        <color rgb="FFFFEB84"/>
        <color rgb="FFF8696B"/>
      </colorScale>
    </cfRule>
  </conditionalFormatting>
  <conditionalFormatting sqref="AD12:AD13">
    <cfRule type="colorScale" priority="194">
      <colorScale>
        <cfvo type="min"/>
        <cfvo type="percentile" val="50"/>
        <cfvo type="max"/>
        <color rgb="FF63BE7B"/>
        <color rgb="FFFFEB84"/>
        <color rgb="FFF8696B"/>
      </colorScale>
    </cfRule>
  </conditionalFormatting>
  <conditionalFormatting sqref="AD12:AD13">
    <cfRule type="colorScale" priority="193">
      <colorScale>
        <cfvo type="min"/>
        <cfvo type="percentile" val="50"/>
        <cfvo type="max"/>
        <color rgb="FF63BE7B"/>
        <color rgb="FFFFEB84"/>
        <color rgb="FFF8696B"/>
      </colorScale>
    </cfRule>
  </conditionalFormatting>
  <conditionalFormatting sqref="AD12:AD13">
    <cfRule type="colorScale" priority="192">
      <colorScale>
        <cfvo type="min"/>
        <cfvo type="percentile" val="50"/>
        <cfvo type="max"/>
        <color rgb="FF63BE7B"/>
        <color rgb="FFFFEB84"/>
        <color rgb="FFF8696B"/>
      </colorScale>
    </cfRule>
  </conditionalFormatting>
  <conditionalFormatting sqref="AD12:AD13">
    <cfRule type="colorScale" priority="191">
      <colorScale>
        <cfvo type="min"/>
        <cfvo type="percentile" val="50"/>
        <cfvo type="max"/>
        <color rgb="FF63BE7B"/>
        <color rgb="FFFFEB84"/>
        <color rgb="FFF8696B"/>
      </colorScale>
    </cfRule>
  </conditionalFormatting>
  <conditionalFormatting sqref="AD12:AD13">
    <cfRule type="colorScale" priority="195">
      <colorScale>
        <cfvo type="min"/>
        <cfvo type="percentile" val="50"/>
        <cfvo type="max"/>
        <color rgb="FF63BE7B"/>
        <color rgb="FFFFEB84"/>
        <color rgb="FFF8696B"/>
      </colorScale>
    </cfRule>
  </conditionalFormatting>
  <conditionalFormatting sqref="AD12:AD13">
    <cfRule type="colorScale" priority="190">
      <colorScale>
        <cfvo type="min"/>
        <cfvo type="percentile" val="50"/>
        <cfvo type="max"/>
        <color rgb="FF63BE7B"/>
        <color rgb="FFFFEB84"/>
        <color rgb="FFF8696B"/>
      </colorScale>
    </cfRule>
  </conditionalFormatting>
  <conditionalFormatting sqref="AD12:AD13">
    <cfRule type="colorScale" priority="189">
      <colorScale>
        <cfvo type="min"/>
        <cfvo type="percentile" val="50"/>
        <cfvo type="max"/>
        <color rgb="FF63BE7B"/>
        <color rgb="FFFFEB84"/>
        <color rgb="FFF8696B"/>
      </colorScale>
    </cfRule>
  </conditionalFormatting>
  <conditionalFormatting sqref="AD14:AD15">
    <cfRule type="colorScale" priority="187">
      <colorScale>
        <cfvo type="min"/>
        <cfvo type="percentile" val="50"/>
        <cfvo type="max"/>
        <color rgb="FF63BE7B"/>
        <color rgb="FFFFEB84"/>
        <color rgb="FFF8696B"/>
      </colorScale>
    </cfRule>
  </conditionalFormatting>
  <conditionalFormatting sqref="AD14:AD15">
    <cfRule type="colorScale" priority="186">
      <colorScale>
        <cfvo type="min"/>
        <cfvo type="percentile" val="50"/>
        <cfvo type="max"/>
        <color rgb="FF63BE7B"/>
        <color rgb="FFFFEB84"/>
        <color rgb="FFF8696B"/>
      </colorScale>
    </cfRule>
  </conditionalFormatting>
  <conditionalFormatting sqref="AD14:AD15">
    <cfRule type="colorScale" priority="185">
      <colorScale>
        <cfvo type="min"/>
        <cfvo type="percentile" val="50"/>
        <cfvo type="max"/>
        <color rgb="FF63BE7B"/>
        <color rgb="FFFFEB84"/>
        <color rgb="FFF8696B"/>
      </colorScale>
    </cfRule>
  </conditionalFormatting>
  <conditionalFormatting sqref="AD14:AD15">
    <cfRule type="colorScale" priority="184">
      <colorScale>
        <cfvo type="min"/>
        <cfvo type="percentile" val="50"/>
        <cfvo type="max"/>
        <color rgb="FF63BE7B"/>
        <color rgb="FFFFEB84"/>
        <color rgb="FFF8696B"/>
      </colorScale>
    </cfRule>
  </conditionalFormatting>
  <conditionalFormatting sqref="AD14:AD15">
    <cfRule type="colorScale" priority="188">
      <colorScale>
        <cfvo type="min"/>
        <cfvo type="percentile" val="50"/>
        <cfvo type="max"/>
        <color rgb="FF63BE7B"/>
        <color rgb="FFFFEB84"/>
        <color rgb="FFF8696B"/>
      </colorScale>
    </cfRule>
  </conditionalFormatting>
  <conditionalFormatting sqref="AD14:AD15">
    <cfRule type="colorScale" priority="183">
      <colorScale>
        <cfvo type="min"/>
        <cfvo type="percentile" val="50"/>
        <cfvo type="max"/>
        <color rgb="FF63BE7B"/>
        <color rgb="FFFFEB84"/>
        <color rgb="FFF8696B"/>
      </colorScale>
    </cfRule>
  </conditionalFormatting>
  <conditionalFormatting sqref="AD14:AD15">
    <cfRule type="colorScale" priority="182">
      <colorScale>
        <cfvo type="min"/>
        <cfvo type="percentile" val="50"/>
        <cfvo type="max"/>
        <color rgb="FF63BE7B"/>
        <color rgb="FFFFEB84"/>
        <color rgb="FFF8696B"/>
      </colorScale>
    </cfRule>
  </conditionalFormatting>
  <conditionalFormatting sqref="AD16:AD17">
    <cfRule type="colorScale" priority="180">
      <colorScale>
        <cfvo type="min"/>
        <cfvo type="percentile" val="50"/>
        <cfvo type="max"/>
        <color rgb="FF63BE7B"/>
        <color rgb="FFFFEB84"/>
        <color rgb="FFF8696B"/>
      </colorScale>
    </cfRule>
  </conditionalFormatting>
  <conditionalFormatting sqref="AD16:AD17">
    <cfRule type="colorScale" priority="179">
      <colorScale>
        <cfvo type="min"/>
        <cfvo type="percentile" val="50"/>
        <cfvo type="max"/>
        <color rgb="FF63BE7B"/>
        <color rgb="FFFFEB84"/>
        <color rgb="FFF8696B"/>
      </colorScale>
    </cfRule>
  </conditionalFormatting>
  <conditionalFormatting sqref="AD16:AD17">
    <cfRule type="colorScale" priority="178">
      <colorScale>
        <cfvo type="min"/>
        <cfvo type="percentile" val="50"/>
        <cfvo type="max"/>
        <color rgb="FF63BE7B"/>
        <color rgb="FFFFEB84"/>
        <color rgb="FFF8696B"/>
      </colorScale>
    </cfRule>
  </conditionalFormatting>
  <conditionalFormatting sqref="AD16:AD17">
    <cfRule type="colorScale" priority="177">
      <colorScale>
        <cfvo type="min"/>
        <cfvo type="percentile" val="50"/>
        <cfvo type="max"/>
        <color rgb="FF63BE7B"/>
        <color rgb="FFFFEB84"/>
        <color rgb="FFF8696B"/>
      </colorScale>
    </cfRule>
  </conditionalFormatting>
  <conditionalFormatting sqref="AD16:AD17">
    <cfRule type="colorScale" priority="181">
      <colorScale>
        <cfvo type="min"/>
        <cfvo type="percentile" val="50"/>
        <cfvo type="max"/>
        <color rgb="FF63BE7B"/>
        <color rgb="FFFFEB84"/>
        <color rgb="FFF8696B"/>
      </colorScale>
    </cfRule>
  </conditionalFormatting>
  <conditionalFormatting sqref="AD16:AD17">
    <cfRule type="colorScale" priority="176">
      <colorScale>
        <cfvo type="min"/>
        <cfvo type="percentile" val="50"/>
        <cfvo type="max"/>
        <color rgb="FF63BE7B"/>
        <color rgb="FFFFEB84"/>
        <color rgb="FFF8696B"/>
      </colorScale>
    </cfRule>
  </conditionalFormatting>
  <conditionalFormatting sqref="AD16:AD17">
    <cfRule type="colorScale" priority="175">
      <colorScale>
        <cfvo type="min"/>
        <cfvo type="percentile" val="50"/>
        <cfvo type="max"/>
        <color rgb="FF63BE7B"/>
        <color rgb="FFFFEB84"/>
        <color rgb="FFF8696B"/>
      </colorScale>
    </cfRule>
  </conditionalFormatting>
  <conditionalFormatting sqref="AD4:AD17">
    <cfRule type="colorScale" priority="174">
      <colorScale>
        <cfvo type="min"/>
        <cfvo type="percentile" val="50"/>
        <cfvo type="max"/>
        <color rgb="FF63BE7B"/>
        <color rgb="FFFFEB84"/>
        <color rgb="FFF8696B"/>
      </colorScale>
    </cfRule>
  </conditionalFormatting>
  <conditionalFormatting sqref="AD18:AD20">
    <cfRule type="colorScale" priority="172">
      <colorScale>
        <cfvo type="min"/>
        <cfvo type="percentile" val="50"/>
        <cfvo type="max"/>
        <color rgb="FF63BE7B"/>
        <color rgb="FFFFEB84"/>
        <color rgb="FFF8696B"/>
      </colorScale>
    </cfRule>
  </conditionalFormatting>
  <conditionalFormatting sqref="AD18:AD20">
    <cfRule type="colorScale" priority="171">
      <colorScale>
        <cfvo type="min"/>
        <cfvo type="percentile" val="50"/>
        <cfvo type="max"/>
        <color rgb="FF63BE7B"/>
        <color rgb="FFFFEB84"/>
        <color rgb="FFF8696B"/>
      </colorScale>
    </cfRule>
  </conditionalFormatting>
  <conditionalFormatting sqref="AD18:AD20">
    <cfRule type="colorScale" priority="170">
      <colorScale>
        <cfvo type="min"/>
        <cfvo type="percentile" val="50"/>
        <cfvo type="max"/>
        <color rgb="FF63BE7B"/>
        <color rgb="FFFFEB84"/>
        <color rgb="FFF8696B"/>
      </colorScale>
    </cfRule>
  </conditionalFormatting>
  <conditionalFormatting sqref="AD18:AD20">
    <cfRule type="colorScale" priority="169">
      <colorScale>
        <cfvo type="min"/>
        <cfvo type="percentile" val="50"/>
        <cfvo type="max"/>
        <color rgb="FF63BE7B"/>
        <color rgb="FFFFEB84"/>
        <color rgb="FFF8696B"/>
      </colorScale>
    </cfRule>
  </conditionalFormatting>
  <conditionalFormatting sqref="AD18:AD20">
    <cfRule type="colorScale" priority="173">
      <colorScale>
        <cfvo type="min"/>
        <cfvo type="percentile" val="50"/>
        <cfvo type="max"/>
        <color rgb="FF63BE7B"/>
        <color rgb="FFFFEB84"/>
        <color rgb="FFF8696B"/>
      </colorScale>
    </cfRule>
  </conditionalFormatting>
  <conditionalFormatting sqref="AD18:AD20">
    <cfRule type="colorScale" priority="168">
      <colorScale>
        <cfvo type="min"/>
        <cfvo type="percentile" val="50"/>
        <cfvo type="max"/>
        <color rgb="FF63BE7B"/>
        <color rgb="FFFFEB84"/>
        <color rgb="FFF8696B"/>
      </colorScale>
    </cfRule>
  </conditionalFormatting>
  <conditionalFormatting sqref="AD18:AD20">
    <cfRule type="colorScale" priority="167">
      <colorScale>
        <cfvo type="min"/>
        <cfvo type="percentile" val="50"/>
        <cfvo type="max"/>
        <color rgb="FF63BE7B"/>
        <color rgb="FFFFEB84"/>
        <color rgb="FFF8696B"/>
      </colorScale>
    </cfRule>
  </conditionalFormatting>
  <conditionalFormatting sqref="AD18:AD20">
    <cfRule type="colorScale" priority="166">
      <colorScale>
        <cfvo type="min"/>
        <cfvo type="percentile" val="50"/>
        <cfvo type="max"/>
        <color rgb="FF63BE7B"/>
        <color rgb="FFFFEB84"/>
        <color rgb="FFF8696B"/>
      </colorScale>
    </cfRule>
  </conditionalFormatting>
  <conditionalFormatting sqref="AD22">
    <cfRule type="colorScale" priority="158">
      <colorScale>
        <cfvo type="min"/>
        <cfvo type="percentile" val="50"/>
        <cfvo type="max"/>
        <color rgb="FF63BE7B"/>
        <color rgb="FFFFEB84"/>
        <color rgb="FFF8696B"/>
      </colorScale>
    </cfRule>
  </conditionalFormatting>
  <conditionalFormatting sqref="AD22">
    <cfRule type="colorScale" priority="157">
      <colorScale>
        <cfvo type="min"/>
        <cfvo type="percentile" val="50"/>
        <cfvo type="max"/>
        <color rgb="FF63BE7B"/>
        <color rgb="FFFFEB84"/>
        <color rgb="FFF8696B"/>
      </colorScale>
    </cfRule>
  </conditionalFormatting>
  <conditionalFormatting sqref="AD22">
    <cfRule type="colorScale" priority="156">
      <colorScale>
        <cfvo type="min"/>
        <cfvo type="percentile" val="50"/>
        <cfvo type="max"/>
        <color rgb="FF63BE7B"/>
        <color rgb="FFFFEB84"/>
        <color rgb="FFF8696B"/>
      </colorScale>
    </cfRule>
  </conditionalFormatting>
  <conditionalFormatting sqref="AD22">
    <cfRule type="colorScale" priority="159">
      <colorScale>
        <cfvo type="min"/>
        <cfvo type="percentile" val="50"/>
        <cfvo type="max"/>
        <color rgb="FF63BE7B"/>
        <color rgb="FFFFEB84"/>
        <color rgb="FFF8696B"/>
      </colorScale>
    </cfRule>
  </conditionalFormatting>
  <conditionalFormatting sqref="AD22">
    <cfRule type="colorScale" priority="155">
      <colorScale>
        <cfvo type="min"/>
        <cfvo type="percentile" val="50"/>
        <cfvo type="max"/>
        <color rgb="FF63BE7B"/>
        <color rgb="FFFFEB84"/>
        <color rgb="FFF8696B"/>
      </colorScale>
    </cfRule>
  </conditionalFormatting>
  <conditionalFormatting sqref="AD21:AD22">
    <cfRule type="colorScale" priority="154">
      <colorScale>
        <cfvo type="min"/>
        <cfvo type="percentile" val="50"/>
        <cfvo type="max"/>
        <color rgb="FF63BE7B"/>
        <color rgb="FFFFEB84"/>
        <color rgb="FFF8696B"/>
      </colorScale>
    </cfRule>
  </conditionalFormatting>
  <conditionalFormatting sqref="AD21">
    <cfRule type="colorScale" priority="160">
      <colorScale>
        <cfvo type="min"/>
        <cfvo type="percentile" val="50"/>
        <cfvo type="max"/>
        <color rgb="FF63BE7B"/>
        <color rgb="FFFFEB84"/>
        <color rgb="FFF8696B"/>
      </colorScale>
    </cfRule>
  </conditionalFormatting>
  <conditionalFormatting sqref="AD21">
    <cfRule type="colorScale" priority="161">
      <colorScale>
        <cfvo type="min"/>
        <cfvo type="percentile" val="50"/>
        <cfvo type="max"/>
        <color rgb="FF63BE7B"/>
        <color rgb="FFFFEB84"/>
        <color rgb="FFF8696B"/>
      </colorScale>
    </cfRule>
  </conditionalFormatting>
  <conditionalFormatting sqref="AD21">
    <cfRule type="colorScale" priority="162">
      <colorScale>
        <cfvo type="min"/>
        <cfvo type="percentile" val="50"/>
        <cfvo type="max"/>
        <color rgb="FF63BE7B"/>
        <color rgb="FFFFEB84"/>
        <color rgb="FFF8696B"/>
      </colorScale>
    </cfRule>
  </conditionalFormatting>
  <conditionalFormatting sqref="AD21:AD22">
    <cfRule type="colorScale" priority="163">
      <colorScale>
        <cfvo type="min"/>
        <cfvo type="percentile" val="50"/>
        <cfvo type="max"/>
        <color rgb="FF63BE7B"/>
        <color rgb="FFFFEB84"/>
        <color rgb="FFF8696B"/>
      </colorScale>
    </cfRule>
  </conditionalFormatting>
  <conditionalFormatting sqref="AD21:AD22">
    <cfRule type="colorScale" priority="164">
      <colorScale>
        <cfvo type="min"/>
        <cfvo type="percentile" val="50"/>
        <cfvo type="max"/>
        <color rgb="FF63BE7B"/>
        <color rgb="FFFFEB84"/>
        <color rgb="FFF8696B"/>
      </colorScale>
    </cfRule>
  </conditionalFormatting>
  <conditionalFormatting sqref="AD21">
    <cfRule type="colorScale" priority="165">
      <colorScale>
        <cfvo type="min"/>
        <cfvo type="percentile" val="50"/>
        <cfvo type="max"/>
        <color rgb="FF63BE7B"/>
        <color rgb="FFFFEB84"/>
        <color rgb="FFF8696B"/>
      </colorScale>
    </cfRule>
  </conditionalFormatting>
  <conditionalFormatting sqref="AD23:AD24">
    <cfRule type="colorScale" priority="150">
      <colorScale>
        <cfvo type="min"/>
        <cfvo type="percentile" val="50"/>
        <cfvo type="max"/>
        <color rgb="FF63BE7B"/>
        <color rgb="FFFFEB84"/>
        <color rgb="FFF8696B"/>
      </colorScale>
    </cfRule>
  </conditionalFormatting>
  <conditionalFormatting sqref="AD23:AD24">
    <cfRule type="colorScale" priority="149">
      <colorScale>
        <cfvo type="min"/>
        <cfvo type="percentile" val="50"/>
        <cfvo type="max"/>
        <color rgb="FF63BE7B"/>
        <color rgb="FFFFEB84"/>
        <color rgb="FFF8696B"/>
      </colorScale>
    </cfRule>
  </conditionalFormatting>
  <conditionalFormatting sqref="AD23:AD24">
    <cfRule type="colorScale" priority="148">
      <colorScale>
        <cfvo type="min"/>
        <cfvo type="percentile" val="50"/>
        <cfvo type="max"/>
        <color rgb="FF63BE7B"/>
        <color rgb="FFFFEB84"/>
        <color rgb="FFF8696B"/>
      </colorScale>
    </cfRule>
  </conditionalFormatting>
  <conditionalFormatting sqref="AD23:AD24">
    <cfRule type="colorScale" priority="151">
      <colorScale>
        <cfvo type="min"/>
        <cfvo type="percentile" val="50"/>
        <cfvo type="max"/>
        <color rgb="FF63BE7B"/>
        <color rgb="FFFFEB84"/>
        <color rgb="FFF8696B"/>
      </colorScale>
    </cfRule>
  </conditionalFormatting>
  <conditionalFormatting sqref="AD23:AD24">
    <cfRule type="colorScale" priority="147">
      <colorScale>
        <cfvo type="min"/>
        <cfvo type="percentile" val="50"/>
        <cfvo type="max"/>
        <color rgb="FF63BE7B"/>
        <color rgb="FFFFEB84"/>
        <color rgb="FFF8696B"/>
      </colorScale>
    </cfRule>
  </conditionalFormatting>
  <conditionalFormatting sqref="AD23:AD24">
    <cfRule type="colorScale" priority="146">
      <colorScale>
        <cfvo type="min"/>
        <cfvo type="percentile" val="50"/>
        <cfvo type="max"/>
        <color rgb="FF63BE7B"/>
        <color rgb="FFFFEB84"/>
        <color rgb="FFF8696B"/>
      </colorScale>
    </cfRule>
  </conditionalFormatting>
  <conditionalFormatting sqref="AD23:AD24">
    <cfRule type="colorScale" priority="152">
      <colorScale>
        <cfvo type="min"/>
        <cfvo type="percentile" val="50"/>
        <cfvo type="max"/>
        <color rgb="FF63BE7B"/>
        <color rgb="FFFFEB84"/>
        <color rgb="FFF8696B"/>
      </colorScale>
    </cfRule>
  </conditionalFormatting>
  <conditionalFormatting sqref="AD23:AD24">
    <cfRule type="colorScale" priority="153">
      <colorScale>
        <cfvo type="min"/>
        <cfvo type="percentile" val="50"/>
        <cfvo type="max"/>
        <color rgb="FF63BE7B"/>
        <color rgb="FFFFEB84"/>
        <color rgb="FFF8696B"/>
      </colorScale>
    </cfRule>
  </conditionalFormatting>
  <conditionalFormatting sqref="AD25">
    <cfRule type="colorScale" priority="142">
      <colorScale>
        <cfvo type="min"/>
        <cfvo type="percentile" val="50"/>
        <cfvo type="max"/>
        <color rgb="FF63BE7B"/>
        <color rgb="FFFFEB84"/>
        <color rgb="FFF8696B"/>
      </colorScale>
    </cfRule>
  </conditionalFormatting>
  <conditionalFormatting sqref="AD25">
    <cfRule type="colorScale" priority="141">
      <colorScale>
        <cfvo type="min"/>
        <cfvo type="percentile" val="50"/>
        <cfvo type="max"/>
        <color rgb="FF63BE7B"/>
        <color rgb="FFFFEB84"/>
        <color rgb="FFF8696B"/>
      </colorScale>
    </cfRule>
  </conditionalFormatting>
  <conditionalFormatting sqref="AD25">
    <cfRule type="colorScale" priority="140">
      <colorScale>
        <cfvo type="min"/>
        <cfvo type="percentile" val="50"/>
        <cfvo type="max"/>
        <color rgb="FF63BE7B"/>
        <color rgb="FFFFEB84"/>
        <color rgb="FFF8696B"/>
      </colorScale>
    </cfRule>
  </conditionalFormatting>
  <conditionalFormatting sqref="AD25">
    <cfRule type="colorScale" priority="143">
      <colorScale>
        <cfvo type="min"/>
        <cfvo type="percentile" val="50"/>
        <cfvo type="max"/>
        <color rgb="FF63BE7B"/>
        <color rgb="FFFFEB84"/>
        <color rgb="FFF8696B"/>
      </colorScale>
    </cfRule>
  </conditionalFormatting>
  <conditionalFormatting sqref="AD25">
    <cfRule type="colorScale" priority="139">
      <colorScale>
        <cfvo type="min"/>
        <cfvo type="percentile" val="50"/>
        <cfvo type="max"/>
        <color rgb="FF63BE7B"/>
        <color rgb="FFFFEB84"/>
        <color rgb="FFF8696B"/>
      </colorScale>
    </cfRule>
  </conditionalFormatting>
  <conditionalFormatting sqref="AD25">
    <cfRule type="colorScale" priority="138">
      <colorScale>
        <cfvo type="min"/>
        <cfvo type="percentile" val="50"/>
        <cfvo type="max"/>
        <color rgb="FF63BE7B"/>
        <color rgb="FFFFEB84"/>
        <color rgb="FFF8696B"/>
      </colorScale>
    </cfRule>
  </conditionalFormatting>
  <conditionalFormatting sqref="AD25">
    <cfRule type="colorScale" priority="144">
      <colorScale>
        <cfvo type="min"/>
        <cfvo type="percentile" val="50"/>
        <cfvo type="max"/>
        <color rgb="FF63BE7B"/>
        <color rgb="FFFFEB84"/>
        <color rgb="FFF8696B"/>
      </colorScale>
    </cfRule>
  </conditionalFormatting>
  <conditionalFormatting sqref="AD25">
    <cfRule type="colorScale" priority="145">
      <colorScale>
        <cfvo type="min"/>
        <cfvo type="percentile" val="50"/>
        <cfvo type="max"/>
        <color rgb="FF63BE7B"/>
        <color rgb="FFFFEB84"/>
        <color rgb="FFF8696B"/>
      </colorScale>
    </cfRule>
  </conditionalFormatting>
  <conditionalFormatting sqref="AD26:AD27">
    <cfRule type="colorScale" priority="131">
      <colorScale>
        <cfvo type="min"/>
        <cfvo type="percentile" val="50"/>
        <cfvo type="max"/>
        <color rgb="FF63BE7B"/>
        <color rgb="FFFFEB84"/>
        <color rgb="FFF8696B"/>
      </colorScale>
    </cfRule>
  </conditionalFormatting>
  <conditionalFormatting sqref="AD26:AD27">
    <cfRule type="colorScale" priority="132">
      <colorScale>
        <cfvo type="min"/>
        <cfvo type="percentile" val="50"/>
        <cfvo type="max"/>
        <color rgb="FF63BE7B"/>
        <color rgb="FFFFEB84"/>
        <color rgb="FFF8696B"/>
      </colorScale>
    </cfRule>
  </conditionalFormatting>
  <conditionalFormatting sqref="AD26:AD27">
    <cfRule type="colorScale" priority="133">
      <colorScale>
        <cfvo type="min"/>
        <cfvo type="percentile" val="50"/>
        <cfvo type="max"/>
        <color rgb="FF63BE7B"/>
        <color rgb="FFFFEB84"/>
        <color rgb="FFF8696B"/>
      </colorScale>
    </cfRule>
  </conditionalFormatting>
  <conditionalFormatting sqref="AD26:AD27">
    <cfRule type="colorScale" priority="134">
      <colorScale>
        <cfvo type="min"/>
        <cfvo type="percentile" val="50"/>
        <cfvo type="max"/>
        <color rgb="FF63BE7B"/>
        <color rgb="FFFFEB84"/>
        <color rgb="FFF8696B"/>
      </colorScale>
    </cfRule>
  </conditionalFormatting>
  <conditionalFormatting sqref="AD26:AD27">
    <cfRule type="colorScale" priority="135">
      <colorScale>
        <cfvo type="min"/>
        <cfvo type="percentile" val="50"/>
        <cfvo type="max"/>
        <color rgb="FF63BE7B"/>
        <color rgb="FFFFEB84"/>
        <color rgb="FFF8696B"/>
      </colorScale>
    </cfRule>
  </conditionalFormatting>
  <conditionalFormatting sqref="AD26:AD27">
    <cfRule type="colorScale" priority="136">
      <colorScale>
        <cfvo type="min"/>
        <cfvo type="percentile" val="50"/>
        <cfvo type="max"/>
        <color rgb="FF63BE7B"/>
        <color rgb="FFFFEB84"/>
        <color rgb="FFF8696B"/>
      </colorScale>
    </cfRule>
  </conditionalFormatting>
  <conditionalFormatting sqref="AD26:AD27">
    <cfRule type="colorScale" priority="137">
      <colorScale>
        <cfvo type="min"/>
        <cfvo type="percentile" val="50"/>
        <cfvo type="max"/>
        <color rgb="FF63BE7B"/>
        <color rgb="FFFFEB84"/>
        <color rgb="FFF8696B"/>
      </colorScale>
    </cfRule>
  </conditionalFormatting>
  <conditionalFormatting sqref="AD28:AD29">
    <cfRule type="colorScale" priority="124">
      <colorScale>
        <cfvo type="min"/>
        <cfvo type="percentile" val="50"/>
        <cfvo type="max"/>
        <color rgb="FF63BE7B"/>
        <color rgb="FFFFEB84"/>
        <color rgb="FFF8696B"/>
      </colorScale>
    </cfRule>
  </conditionalFormatting>
  <conditionalFormatting sqref="AD28:AD29">
    <cfRule type="colorScale" priority="125">
      <colorScale>
        <cfvo type="min"/>
        <cfvo type="percentile" val="50"/>
        <cfvo type="max"/>
        <color rgb="FF63BE7B"/>
        <color rgb="FFFFEB84"/>
        <color rgb="FFF8696B"/>
      </colorScale>
    </cfRule>
  </conditionalFormatting>
  <conditionalFormatting sqref="AD28:AD29">
    <cfRule type="colorScale" priority="126">
      <colorScale>
        <cfvo type="min"/>
        <cfvo type="percentile" val="50"/>
        <cfvo type="max"/>
        <color rgb="FF63BE7B"/>
        <color rgb="FFFFEB84"/>
        <color rgb="FFF8696B"/>
      </colorScale>
    </cfRule>
  </conditionalFormatting>
  <conditionalFormatting sqref="AD28:AD29">
    <cfRule type="colorScale" priority="127">
      <colorScale>
        <cfvo type="min"/>
        <cfvo type="percentile" val="50"/>
        <cfvo type="max"/>
        <color rgb="FF63BE7B"/>
        <color rgb="FFFFEB84"/>
        <color rgb="FFF8696B"/>
      </colorScale>
    </cfRule>
  </conditionalFormatting>
  <conditionalFormatting sqref="AD28:AD29">
    <cfRule type="colorScale" priority="128">
      <colorScale>
        <cfvo type="min"/>
        <cfvo type="percentile" val="50"/>
        <cfvo type="max"/>
        <color rgb="FF63BE7B"/>
        <color rgb="FFFFEB84"/>
        <color rgb="FFF8696B"/>
      </colorScale>
    </cfRule>
  </conditionalFormatting>
  <conditionalFormatting sqref="AD28:AD29">
    <cfRule type="colorScale" priority="129">
      <colorScale>
        <cfvo type="min"/>
        <cfvo type="percentile" val="50"/>
        <cfvo type="max"/>
        <color rgb="FF63BE7B"/>
        <color rgb="FFFFEB84"/>
        <color rgb="FFF8696B"/>
      </colorScale>
    </cfRule>
  </conditionalFormatting>
  <conditionalFormatting sqref="AD28:AD29">
    <cfRule type="colorScale" priority="130">
      <colorScale>
        <cfvo type="min"/>
        <cfvo type="percentile" val="50"/>
        <cfvo type="max"/>
        <color rgb="FF63BE7B"/>
        <color rgb="FFFFEB84"/>
        <color rgb="FFF8696B"/>
      </colorScale>
    </cfRule>
  </conditionalFormatting>
  <conditionalFormatting sqref="AD30:AD31">
    <cfRule type="colorScale" priority="117">
      <colorScale>
        <cfvo type="min"/>
        <cfvo type="percentile" val="50"/>
        <cfvo type="max"/>
        <color rgb="FF63BE7B"/>
        <color rgb="FFFFEB84"/>
        <color rgb="FFF8696B"/>
      </colorScale>
    </cfRule>
  </conditionalFormatting>
  <conditionalFormatting sqref="AD30:AD31">
    <cfRule type="colorScale" priority="118">
      <colorScale>
        <cfvo type="min"/>
        <cfvo type="percentile" val="50"/>
        <cfvo type="max"/>
        <color rgb="FF63BE7B"/>
        <color rgb="FFFFEB84"/>
        <color rgb="FFF8696B"/>
      </colorScale>
    </cfRule>
  </conditionalFormatting>
  <conditionalFormatting sqref="AD30:AD31">
    <cfRule type="colorScale" priority="119">
      <colorScale>
        <cfvo type="min"/>
        <cfvo type="percentile" val="50"/>
        <cfvo type="max"/>
        <color rgb="FF63BE7B"/>
        <color rgb="FFFFEB84"/>
        <color rgb="FFF8696B"/>
      </colorScale>
    </cfRule>
  </conditionalFormatting>
  <conditionalFormatting sqref="AD30:AD31">
    <cfRule type="colorScale" priority="120">
      <colorScale>
        <cfvo type="min"/>
        <cfvo type="percentile" val="50"/>
        <cfvo type="max"/>
        <color rgb="FF63BE7B"/>
        <color rgb="FFFFEB84"/>
        <color rgb="FFF8696B"/>
      </colorScale>
    </cfRule>
  </conditionalFormatting>
  <conditionalFormatting sqref="AD30:AD31">
    <cfRule type="colorScale" priority="121">
      <colorScale>
        <cfvo type="min"/>
        <cfvo type="percentile" val="50"/>
        <cfvo type="max"/>
        <color rgb="FF63BE7B"/>
        <color rgb="FFFFEB84"/>
        <color rgb="FFF8696B"/>
      </colorScale>
    </cfRule>
  </conditionalFormatting>
  <conditionalFormatting sqref="AD30:AD31">
    <cfRule type="colorScale" priority="122">
      <colorScale>
        <cfvo type="min"/>
        <cfvo type="percentile" val="50"/>
        <cfvo type="max"/>
        <color rgb="FF63BE7B"/>
        <color rgb="FFFFEB84"/>
        <color rgb="FFF8696B"/>
      </colorScale>
    </cfRule>
  </conditionalFormatting>
  <conditionalFormatting sqref="AD30:AD31">
    <cfRule type="colorScale" priority="123">
      <colorScale>
        <cfvo type="min"/>
        <cfvo type="percentile" val="50"/>
        <cfvo type="max"/>
        <color rgb="FF63BE7B"/>
        <color rgb="FFFFEB84"/>
        <color rgb="FFF8696B"/>
      </colorScale>
    </cfRule>
  </conditionalFormatting>
  <conditionalFormatting sqref="AD32:AD33">
    <cfRule type="colorScale" priority="110">
      <colorScale>
        <cfvo type="min"/>
        <cfvo type="percentile" val="50"/>
        <cfvo type="max"/>
        <color rgb="FF63BE7B"/>
        <color rgb="FFFFEB84"/>
        <color rgb="FFF8696B"/>
      </colorScale>
    </cfRule>
  </conditionalFormatting>
  <conditionalFormatting sqref="AD32:AD33">
    <cfRule type="colorScale" priority="111">
      <colorScale>
        <cfvo type="min"/>
        <cfvo type="percentile" val="50"/>
        <cfvo type="max"/>
        <color rgb="FF63BE7B"/>
        <color rgb="FFFFEB84"/>
        <color rgb="FFF8696B"/>
      </colorScale>
    </cfRule>
  </conditionalFormatting>
  <conditionalFormatting sqref="AD32:AD33">
    <cfRule type="colorScale" priority="112">
      <colorScale>
        <cfvo type="min"/>
        <cfvo type="percentile" val="50"/>
        <cfvo type="max"/>
        <color rgb="FF63BE7B"/>
        <color rgb="FFFFEB84"/>
        <color rgb="FFF8696B"/>
      </colorScale>
    </cfRule>
  </conditionalFormatting>
  <conditionalFormatting sqref="AD32:AD33">
    <cfRule type="colorScale" priority="113">
      <colorScale>
        <cfvo type="min"/>
        <cfvo type="percentile" val="50"/>
        <cfvo type="max"/>
        <color rgb="FF63BE7B"/>
        <color rgb="FFFFEB84"/>
        <color rgb="FFF8696B"/>
      </colorScale>
    </cfRule>
  </conditionalFormatting>
  <conditionalFormatting sqref="AD32:AD33">
    <cfRule type="colorScale" priority="114">
      <colorScale>
        <cfvo type="min"/>
        <cfvo type="percentile" val="50"/>
        <cfvo type="max"/>
        <color rgb="FF63BE7B"/>
        <color rgb="FFFFEB84"/>
        <color rgb="FFF8696B"/>
      </colorScale>
    </cfRule>
  </conditionalFormatting>
  <conditionalFormatting sqref="AD32:AD33">
    <cfRule type="colorScale" priority="115">
      <colorScale>
        <cfvo type="min"/>
        <cfvo type="percentile" val="50"/>
        <cfvo type="max"/>
        <color rgb="FF63BE7B"/>
        <color rgb="FFFFEB84"/>
        <color rgb="FFF8696B"/>
      </colorScale>
    </cfRule>
  </conditionalFormatting>
  <conditionalFormatting sqref="AD32:AD33">
    <cfRule type="colorScale" priority="116">
      <colorScale>
        <cfvo type="min"/>
        <cfvo type="percentile" val="50"/>
        <cfvo type="max"/>
        <color rgb="FF63BE7B"/>
        <color rgb="FFFFEB84"/>
        <color rgb="FFF8696B"/>
      </colorScale>
    </cfRule>
  </conditionalFormatting>
  <conditionalFormatting sqref="AD34:AD35">
    <cfRule type="colorScale" priority="103">
      <colorScale>
        <cfvo type="min"/>
        <cfvo type="percentile" val="50"/>
        <cfvo type="max"/>
        <color rgb="FF63BE7B"/>
        <color rgb="FFFFEB84"/>
        <color rgb="FFF8696B"/>
      </colorScale>
    </cfRule>
  </conditionalFormatting>
  <conditionalFormatting sqref="AD34:AD35">
    <cfRule type="colorScale" priority="104">
      <colorScale>
        <cfvo type="min"/>
        <cfvo type="percentile" val="50"/>
        <cfvo type="max"/>
        <color rgb="FF63BE7B"/>
        <color rgb="FFFFEB84"/>
        <color rgb="FFF8696B"/>
      </colorScale>
    </cfRule>
  </conditionalFormatting>
  <conditionalFormatting sqref="AD34:AD35">
    <cfRule type="colorScale" priority="105">
      <colorScale>
        <cfvo type="min"/>
        <cfvo type="percentile" val="50"/>
        <cfvo type="max"/>
        <color rgb="FF63BE7B"/>
        <color rgb="FFFFEB84"/>
        <color rgb="FFF8696B"/>
      </colorScale>
    </cfRule>
  </conditionalFormatting>
  <conditionalFormatting sqref="AD34:AD35">
    <cfRule type="colorScale" priority="106">
      <colorScale>
        <cfvo type="min"/>
        <cfvo type="percentile" val="50"/>
        <cfvo type="max"/>
        <color rgb="FF63BE7B"/>
        <color rgb="FFFFEB84"/>
        <color rgb="FFF8696B"/>
      </colorScale>
    </cfRule>
  </conditionalFormatting>
  <conditionalFormatting sqref="AD34:AD35">
    <cfRule type="colorScale" priority="107">
      <colorScale>
        <cfvo type="min"/>
        <cfvo type="percentile" val="50"/>
        <cfvo type="max"/>
        <color rgb="FF63BE7B"/>
        <color rgb="FFFFEB84"/>
        <color rgb="FFF8696B"/>
      </colorScale>
    </cfRule>
  </conditionalFormatting>
  <conditionalFormatting sqref="AD34:AD35">
    <cfRule type="colorScale" priority="108">
      <colorScale>
        <cfvo type="min"/>
        <cfvo type="percentile" val="50"/>
        <cfvo type="max"/>
        <color rgb="FF63BE7B"/>
        <color rgb="FFFFEB84"/>
        <color rgb="FFF8696B"/>
      </colorScale>
    </cfRule>
  </conditionalFormatting>
  <conditionalFormatting sqref="AD34:AD35">
    <cfRule type="colorScale" priority="109">
      <colorScale>
        <cfvo type="min"/>
        <cfvo type="percentile" val="50"/>
        <cfvo type="max"/>
        <color rgb="FF63BE7B"/>
        <color rgb="FFFFEB84"/>
        <color rgb="FFF8696B"/>
      </colorScale>
    </cfRule>
  </conditionalFormatting>
  <conditionalFormatting sqref="AD36:AD37">
    <cfRule type="colorScale" priority="96">
      <colorScale>
        <cfvo type="min"/>
        <cfvo type="percentile" val="50"/>
        <cfvo type="max"/>
        <color rgb="FF63BE7B"/>
        <color rgb="FFFFEB84"/>
        <color rgb="FFF8696B"/>
      </colorScale>
    </cfRule>
  </conditionalFormatting>
  <conditionalFormatting sqref="AD36:AD37">
    <cfRule type="colorScale" priority="97">
      <colorScale>
        <cfvo type="min"/>
        <cfvo type="percentile" val="50"/>
        <cfvo type="max"/>
        <color rgb="FF63BE7B"/>
        <color rgb="FFFFEB84"/>
        <color rgb="FFF8696B"/>
      </colorScale>
    </cfRule>
  </conditionalFormatting>
  <conditionalFormatting sqref="AD36:AD37">
    <cfRule type="colorScale" priority="98">
      <colorScale>
        <cfvo type="min"/>
        <cfvo type="percentile" val="50"/>
        <cfvo type="max"/>
        <color rgb="FF63BE7B"/>
        <color rgb="FFFFEB84"/>
        <color rgb="FFF8696B"/>
      </colorScale>
    </cfRule>
  </conditionalFormatting>
  <conditionalFormatting sqref="AD36:AD37">
    <cfRule type="colorScale" priority="99">
      <colorScale>
        <cfvo type="min"/>
        <cfvo type="percentile" val="50"/>
        <cfvo type="max"/>
        <color rgb="FF63BE7B"/>
        <color rgb="FFFFEB84"/>
        <color rgb="FFF8696B"/>
      </colorScale>
    </cfRule>
  </conditionalFormatting>
  <conditionalFormatting sqref="AD36:AD37">
    <cfRule type="colorScale" priority="100">
      <colorScale>
        <cfvo type="min"/>
        <cfvo type="percentile" val="50"/>
        <cfvo type="max"/>
        <color rgb="FF63BE7B"/>
        <color rgb="FFFFEB84"/>
        <color rgb="FFF8696B"/>
      </colorScale>
    </cfRule>
  </conditionalFormatting>
  <conditionalFormatting sqref="AD36:AD37">
    <cfRule type="colorScale" priority="101">
      <colorScale>
        <cfvo type="min"/>
        <cfvo type="percentile" val="50"/>
        <cfvo type="max"/>
        <color rgb="FF63BE7B"/>
        <color rgb="FFFFEB84"/>
        <color rgb="FFF8696B"/>
      </colorScale>
    </cfRule>
  </conditionalFormatting>
  <conditionalFormatting sqref="AD36:AD37">
    <cfRule type="colorScale" priority="102">
      <colorScale>
        <cfvo type="min"/>
        <cfvo type="percentile" val="50"/>
        <cfvo type="max"/>
        <color rgb="FF63BE7B"/>
        <color rgb="FFFFEB84"/>
        <color rgb="FFF8696B"/>
      </colorScale>
    </cfRule>
  </conditionalFormatting>
  <conditionalFormatting sqref="AD38:AD39">
    <cfRule type="colorScale" priority="89">
      <colorScale>
        <cfvo type="min"/>
        <cfvo type="percentile" val="50"/>
        <cfvo type="max"/>
        <color rgb="FF63BE7B"/>
        <color rgb="FFFFEB84"/>
        <color rgb="FFF8696B"/>
      </colorScale>
    </cfRule>
  </conditionalFormatting>
  <conditionalFormatting sqref="AD38:AD39">
    <cfRule type="colorScale" priority="90">
      <colorScale>
        <cfvo type="min"/>
        <cfvo type="percentile" val="50"/>
        <cfvo type="max"/>
        <color rgb="FF63BE7B"/>
        <color rgb="FFFFEB84"/>
        <color rgb="FFF8696B"/>
      </colorScale>
    </cfRule>
  </conditionalFormatting>
  <conditionalFormatting sqref="AD38:AD39">
    <cfRule type="colorScale" priority="91">
      <colorScale>
        <cfvo type="min"/>
        <cfvo type="percentile" val="50"/>
        <cfvo type="max"/>
        <color rgb="FF63BE7B"/>
        <color rgb="FFFFEB84"/>
        <color rgb="FFF8696B"/>
      </colorScale>
    </cfRule>
  </conditionalFormatting>
  <conditionalFormatting sqref="AD38:AD39">
    <cfRule type="colorScale" priority="92">
      <colorScale>
        <cfvo type="min"/>
        <cfvo type="percentile" val="50"/>
        <cfvo type="max"/>
        <color rgb="FF63BE7B"/>
        <color rgb="FFFFEB84"/>
        <color rgb="FFF8696B"/>
      </colorScale>
    </cfRule>
  </conditionalFormatting>
  <conditionalFormatting sqref="AD38:AD39">
    <cfRule type="colorScale" priority="93">
      <colorScale>
        <cfvo type="min"/>
        <cfvo type="percentile" val="50"/>
        <cfvo type="max"/>
        <color rgb="FF63BE7B"/>
        <color rgb="FFFFEB84"/>
        <color rgb="FFF8696B"/>
      </colorScale>
    </cfRule>
  </conditionalFormatting>
  <conditionalFormatting sqref="AD38:AD39">
    <cfRule type="colorScale" priority="94">
      <colorScale>
        <cfvo type="min"/>
        <cfvo type="percentile" val="50"/>
        <cfvo type="max"/>
        <color rgb="FF63BE7B"/>
        <color rgb="FFFFEB84"/>
        <color rgb="FFF8696B"/>
      </colorScale>
    </cfRule>
  </conditionalFormatting>
  <conditionalFormatting sqref="AD38:AD39">
    <cfRule type="colorScale" priority="95">
      <colorScale>
        <cfvo type="min"/>
        <cfvo type="percentile" val="50"/>
        <cfvo type="max"/>
        <color rgb="FF63BE7B"/>
        <color rgb="FFFFEB84"/>
        <color rgb="FFF8696B"/>
      </colorScale>
    </cfRule>
  </conditionalFormatting>
  <conditionalFormatting sqref="AD41:AD42">
    <cfRule type="colorScale" priority="82">
      <colorScale>
        <cfvo type="min"/>
        <cfvo type="percentile" val="50"/>
        <cfvo type="max"/>
        <color rgb="FF63BE7B"/>
        <color rgb="FFFFEB84"/>
        <color rgb="FFF8696B"/>
      </colorScale>
    </cfRule>
  </conditionalFormatting>
  <conditionalFormatting sqref="AD41:AD42">
    <cfRule type="colorScale" priority="83">
      <colorScale>
        <cfvo type="min"/>
        <cfvo type="percentile" val="50"/>
        <cfvo type="max"/>
        <color rgb="FF63BE7B"/>
        <color rgb="FFFFEB84"/>
        <color rgb="FFF8696B"/>
      </colorScale>
    </cfRule>
  </conditionalFormatting>
  <conditionalFormatting sqref="AD41:AD42">
    <cfRule type="colorScale" priority="84">
      <colorScale>
        <cfvo type="min"/>
        <cfvo type="percentile" val="50"/>
        <cfvo type="max"/>
        <color rgb="FF63BE7B"/>
        <color rgb="FFFFEB84"/>
        <color rgb="FFF8696B"/>
      </colorScale>
    </cfRule>
  </conditionalFormatting>
  <conditionalFormatting sqref="AD41:AD42">
    <cfRule type="colorScale" priority="85">
      <colorScale>
        <cfvo type="min"/>
        <cfvo type="percentile" val="50"/>
        <cfvo type="max"/>
        <color rgb="FF63BE7B"/>
        <color rgb="FFFFEB84"/>
        <color rgb="FFF8696B"/>
      </colorScale>
    </cfRule>
  </conditionalFormatting>
  <conditionalFormatting sqref="AD41:AD42">
    <cfRule type="colorScale" priority="86">
      <colorScale>
        <cfvo type="min"/>
        <cfvo type="percentile" val="50"/>
        <cfvo type="max"/>
        <color rgb="FF63BE7B"/>
        <color rgb="FFFFEB84"/>
        <color rgb="FFF8696B"/>
      </colorScale>
    </cfRule>
  </conditionalFormatting>
  <conditionalFormatting sqref="AD41:AD42">
    <cfRule type="colorScale" priority="87">
      <colorScale>
        <cfvo type="min"/>
        <cfvo type="percentile" val="50"/>
        <cfvo type="max"/>
        <color rgb="FF63BE7B"/>
        <color rgb="FFFFEB84"/>
        <color rgb="FFF8696B"/>
      </colorScale>
    </cfRule>
  </conditionalFormatting>
  <conditionalFormatting sqref="AD41:AD42">
    <cfRule type="colorScale" priority="88">
      <colorScale>
        <cfvo type="min"/>
        <cfvo type="percentile" val="50"/>
        <cfvo type="max"/>
        <color rgb="FF63BE7B"/>
        <color rgb="FFFFEB84"/>
        <color rgb="FFF8696B"/>
      </colorScale>
    </cfRule>
  </conditionalFormatting>
  <conditionalFormatting sqref="AD43:AD44">
    <cfRule type="colorScale" priority="75">
      <colorScale>
        <cfvo type="min"/>
        <cfvo type="percentile" val="50"/>
        <cfvo type="max"/>
        <color rgb="FF63BE7B"/>
        <color rgb="FFFFEB84"/>
        <color rgb="FFF8696B"/>
      </colorScale>
    </cfRule>
  </conditionalFormatting>
  <conditionalFormatting sqref="AD43:AD44">
    <cfRule type="colorScale" priority="76">
      <colorScale>
        <cfvo type="min"/>
        <cfvo type="percentile" val="50"/>
        <cfvo type="max"/>
        <color rgb="FF63BE7B"/>
        <color rgb="FFFFEB84"/>
        <color rgb="FFF8696B"/>
      </colorScale>
    </cfRule>
  </conditionalFormatting>
  <conditionalFormatting sqref="AD43:AD44">
    <cfRule type="colorScale" priority="77">
      <colorScale>
        <cfvo type="min"/>
        <cfvo type="percentile" val="50"/>
        <cfvo type="max"/>
        <color rgb="FF63BE7B"/>
        <color rgb="FFFFEB84"/>
        <color rgb="FFF8696B"/>
      </colorScale>
    </cfRule>
  </conditionalFormatting>
  <conditionalFormatting sqref="AD43:AD44">
    <cfRule type="colorScale" priority="78">
      <colorScale>
        <cfvo type="min"/>
        <cfvo type="percentile" val="50"/>
        <cfvo type="max"/>
        <color rgb="FF63BE7B"/>
        <color rgb="FFFFEB84"/>
        <color rgb="FFF8696B"/>
      </colorScale>
    </cfRule>
  </conditionalFormatting>
  <conditionalFormatting sqref="AD43:AD44">
    <cfRule type="colorScale" priority="79">
      <colorScale>
        <cfvo type="min"/>
        <cfvo type="percentile" val="50"/>
        <cfvo type="max"/>
        <color rgb="FF63BE7B"/>
        <color rgb="FFFFEB84"/>
        <color rgb="FFF8696B"/>
      </colorScale>
    </cfRule>
  </conditionalFormatting>
  <conditionalFormatting sqref="AD43:AD44">
    <cfRule type="colorScale" priority="80">
      <colorScale>
        <cfvo type="min"/>
        <cfvo type="percentile" val="50"/>
        <cfvo type="max"/>
        <color rgb="FF63BE7B"/>
        <color rgb="FFFFEB84"/>
        <color rgb="FFF8696B"/>
      </colorScale>
    </cfRule>
  </conditionalFormatting>
  <conditionalFormatting sqref="AD43:AD44">
    <cfRule type="colorScale" priority="81">
      <colorScale>
        <cfvo type="min"/>
        <cfvo type="percentile" val="50"/>
        <cfvo type="max"/>
        <color rgb="FF63BE7B"/>
        <color rgb="FFFFEB84"/>
        <color rgb="FFF8696B"/>
      </colorScale>
    </cfRule>
  </conditionalFormatting>
  <conditionalFormatting sqref="AD45:AD47">
    <cfRule type="colorScale" priority="71">
      <colorScale>
        <cfvo type="min"/>
        <cfvo type="percentile" val="50"/>
        <cfvo type="max"/>
        <color rgb="FF63BE7B"/>
        <color rgb="FFFFEB84"/>
        <color rgb="FFF8696B"/>
      </colorScale>
    </cfRule>
  </conditionalFormatting>
  <conditionalFormatting sqref="AD45:AD47">
    <cfRule type="colorScale" priority="70">
      <colorScale>
        <cfvo type="min"/>
        <cfvo type="percentile" val="50"/>
        <cfvo type="max"/>
        <color rgb="FF63BE7B"/>
        <color rgb="FFFFEB84"/>
        <color rgb="FFF8696B"/>
      </colorScale>
    </cfRule>
  </conditionalFormatting>
  <conditionalFormatting sqref="AD45:AD47">
    <cfRule type="colorScale" priority="69">
      <colorScale>
        <cfvo type="min"/>
        <cfvo type="percentile" val="50"/>
        <cfvo type="max"/>
        <color rgb="FF63BE7B"/>
        <color rgb="FFFFEB84"/>
        <color rgb="FFF8696B"/>
      </colorScale>
    </cfRule>
  </conditionalFormatting>
  <conditionalFormatting sqref="AD45:AD47">
    <cfRule type="colorScale" priority="68">
      <colorScale>
        <cfvo type="min"/>
        <cfvo type="percentile" val="50"/>
        <cfvo type="max"/>
        <color rgb="FF63BE7B"/>
        <color rgb="FFFFEB84"/>
        <color rgb="FFF8696B"/>
      </colorScale>
    </cfRule>
  </conditionalFormatting>
  <conditionalFormatting sqref="AD45:AD47">
    <cfRule type="colorScale" priority="72">
      <colorScale>
        <cfvo type="min"/>
        <cfvo type="percentile" val="50"/>
        <cfvo type="max"/>
        <color rgb="FF63BE7B"/>
        <color rgb="FFFFEB84"/>
        <color rgb="FFF8696B"/>
      </colorScale>
    </cfRule>
  </conditionalFormatting>
  <conditionalFormatting sqref="AD45:AD47">
    <cfRule type="colorScale" priority="67">
      <colorScale>
        <cfvo type="min"/>
        <cfvo type="percentile" val="50"/>
        <cfvo type="max"/>
        <color rgb="FF63BE7B"/>
        <color rgb="FFFFEB84"/>
        <color rgb="FFF8696B"/>
      </colorScale>
    </cfRule>
  </conditionalFormatting>
  <conditionalFormatting sqref="AD45:AD47">
    <cfRule type="colorScale" priority="73">
      <colorScale>
        <cfvo type="min"/>
        <cfvo type="percentile" val="50"/>
        <cfvo type="max"/>
        <color rgb="FF63BE7B"/>
        <color rgb="FFFFEB84"/>
        <color rgb="FFF8696B"/>
      </colorScale>
    </cfRule>
  </conditionalFormatting>
  <conditionalFormatting sqref="AD45:AD47">
    <cfRule type="colorScale" priority="74">
      <colorScale>
        <cfvo type="min"/>
        <cfvo type="percentile" val="50"/>
        <cfvo type="max"/>
        <color rgb="FF63BE7B"/>
        <color rgb="FFFFEB84"/>
        <color rgb="FFF8696B"/>
      </colorScale>
    </cfRule>
  </conditionalFormatting>
  <conditionalFormatting sqref="AD48">
    <cfRule type="colorScale" priority="66">
      <colorScale>
        <cfvo type="min"/>
        <cfvo type="percentile" val="50"/>
        <cfvo type="max"/>
        <color rgb="FF63BE7B"/>
        <color rgb="FFFFEB84"/>
        <color rgb="FFF8696B"/>
      </colorScale>
    </cfRule>
  </conditionalFormatting>
  <conditionalFormatting sqref="AD52">
    <cfRule type="colorScale" priority="60">
      <colorScale>
        <cfvo type="min"/>
        <cfvo type="percentile" val="50"/>
        <cfvo type="max"/>
        <color rgb="FF63BE7B"/>
        <color rgb="FFFFEB84"/>
        <color rgb="FFF8696B"/>
      </colorScale>
    </cfRule>
  </conditionalFormatting>
  <conditionalFormatting sqref="AD52">
    <cfRule type="colorScale" priority="61">
      <colorScale>
        <cfvo type="min"/>
        <cfvo type="percentile" val="50"/>
        <cfvo type="max"/>
        <color rgb="FF63BE7B"/>
        <color rgb="FFFFEB84"/>
        <color rgb="FFF8696B"/>
      </colorScale>
    </cfRule>
  </conditionalFormatting>
  <conditionalFormatting sqref="AD52">
    <cfRule type="colorScale" priority="62">
      <colorScale>
        <cfvo type="min"/>
        <cfvo type="percentile" val="50"/>
        <cfvo type="max"/>
        <color rgb="FF63BE7B"/>
        <color rgb="FFFFEB84"/>
        <color rgb="FFF8696B"/>
      </colorScale>
    </cfRule>
  </conditionalFormatting>
  <conditionalFormatting sqref="AD52">
    <cfRule type="colorScale" priority="63">
      <colorScale>
        <cfvo type="min"/>
        <cfvo type="percentile" val="50"/>
        <cfvo type="max"/>
        <color rgb="FF63BE7B"/>
        <color rgb="FFFFEB84"/>
        <color rgb="FFF8696B"/>
      </colorScale>
    </cfRule>
  </conditionalFormatting>
  <conditionalFormatting sqref="AD52">
    <cfRule type="colorScale" priority="64">
      <colorScale>
        <cfvo type="min"/>
        <cfvo type="percentile" val="50"/>
        <cfvo type="max"/>
        <color rgb="FF63BE7B"/>
        <color rgb="FFFFEB84"/>
        <color rgb="FFF8696B"/>
      </colorScale>
    </cfRule>
  </conditionalFormatting>
  <conditionalFormatting sqref="AD52">
    <cfRule type="colorScale" priority="65">
      <colorScale>
        <cfvo type="min"/>
        <cfvo type="percentile" val="50"/>
        <cfvo type="max"/>
        <color rgb="FF63BE7B"/>
        <color rgb="FFFFEB84"/>
        <color rgb="FFF8696B"/>
      </colorScale>
    </cfRule>
  </conditionalFormatting>
  <conditionalFormatting sqref="AD57">
    <cfRule type="colorScale" priority="54">
      <colorScale>
        <cfvo type="min"/>
        <cfvo type="percentile" val="50"/>
        <cfvo type="max"/>
        <color rgb="FF63BE7B"/>
        <color rgb="FFFFEB84"/>
        <color rgb="FFF8696B"/>
      </colorScale>
    </cfRule>
  </conditionalFormatting>
  <conditionalFormatting sqref="AD57">
    <cfRule type="colorScale" priority="55">
      <colorScale>
        <cfvo type="min"/>
        <cfvo type="percentile" val="50"/>
        <cfvo type="max"/>
        <color rgb="FF63BE7B"/>
        <color rgb="FFFFEB84"/>
        <color rgb="FFF8696B"/>
      </colorScale>
    </cfRule>
  </conditionalFormatting>
  <conditionalFormatting sqref="AD57">
    <cfRule type="colorScale" priority="56">
      <colorScale>
        <cfvo type="min"/>
        <cfvo type="percentile" val="50"/>
        <cfvo type="max"/>
        <color rgb="FF63BE7B"/>
        <color rgb="FFFFEB84"/>
        <color rgb="FFF8696B"/>
      </colorScale>
    </cfRule>
  </conditionalFormatting>
  <conditionalFormatting sqref="AD57">
    <cfRule type="colorScale" priority="57">
      <colorScale>
        <cfvo type="min"/>
        <cfvo type="percentile" val="50"/>
        <cfvo type="max"/>
        <color rgb="FF63BE7B"/>
        <color rgb="FFFFEB84"/>
        <color rgb="FFF8696B"/>
      </colorScale>
    </cfRule>
  </conditionalFormatting>
  <conditionalFormatting sqref="AD57">
    <cfRule type="colorScale" priority="58">
      <colorScale>
        <cfvo type="min"/>
        <cfvo type="percentile" val="50"/>
        <cfvo type="max"/>
        <color rgb="FF63BE7B"/>
        <color rgb="FFFFEB84"/>
        <color rgb="FFF8696B"/>
      </colorScale>
    </cfRule>
  </conditionalFormatting>
  <conditionalFormatting sqref="AD57">
    <cfRule type="colorScale" priority="59">
      <colorScale>
        <cfvo type="min"/>
        <cfvo type="percentile" val="50"/>
        <cfvo type="max"/>
        <color rgb="FF63BE7B"/>
        <color rgb="FFFFEB84"/>
        <color rgb="FFF8696B"/>
      </colorScale>
    </cfRule>
  </conditionalFormatting>
  <conditionalFormatting sqref="AD53">
    <cfRule type="colorScale" priority="50">
      <colorScale>
        <cfvo type="min"/>
        <cfvo type="percentile" val="50"/>
        <cfvo type="max"/>
        <color rgb="FF63BE7B"/>
        <color rgb="FFFFEB84"/>
        <color rgb="FFF8696B"/>
      </colorScale>
    </cfRule>
  </conditionalFormatting>
  <conditionalFormatting sqref="AD53">
    <cfRule type="colorScale" priority="49">
      <colorScale>
        <cfvo type="min"/>
        <cfvo type="percentile" val="50"/>
        <cfvo type="max"/>
        <color rgb="FF63BE7B"/>
        <color rgb="FFFFEB84"/>
        <color rgb="FFF8696B"/>
      </colorScale>
    </cfRule>
  </conditionalFormatting>
  <conditionalFormatting sqref="AD53">
    <cfRule type="colorScale" priority="48">
      <colorScale>
        <cfvo type="min"/>
        <cfvo type="percentile" val="50"/>
        <cfvo type="max"/>
        <color rgb="FF63BE7B"/>
        <color rgb="FFFFEB84"/>
        <color rgb="FFF8696B"/>
      </colorScale>
    </cfRule>
  </conditionalFormatting>
  <conditionalFormatting sqref="AD53">
    <cfRule type="colorScale" priority="51">
      <colorScale>
        <cfvo type="min"/>
        <cfvo type="percentile" val="50"/>
        <cfvo type="max"/>
        <color rgb="FF63BE7B"/>
        <color rgb="FFFFEB84"/>
        <color rgb="FFF8696B"/>
      </colorScale>
    </cfRule>
  </conditionalFormatting>
  <conditionalFormatting sqref="AD53">
    <cfRule type="colorScale" priority="47">
      <colorScale>
        <cfvo type="min"/>
        <cfvo type="percentile" val="50"/>
        <cfvo type="max"/>
        <color rgb="FF63BE7B"/>
        <color rgb="FFFFEB84"/>
        <color rgb="FFF8696B"/>
      </colorScale>
    </cfRule>
  </conditionalFormatting>
  <conditionalFormatting sqref="AD53">
    <cfRule type="colorScale" priority="52">
      <colorScale>
        <cfvo type="min"/>
        <cfvo type="percentile" val="50"/>
        <cfvo type="max"/>
        <color rgb="FF63BE7B"/>
        <color rgb="FFFFEB84"/>
        <color rgb="FFF8696B"/>
      </colorScale>
    </cfRule>
  </conditionalFormatting>
  <conditionalFormatting sqref="AD53">
    <cfRule type="colorScale" priority="53">
      <colorScale>
        <cfvo type="min"/>
        <cfvo type="percentile" val="50"/>
        <cfvo type="max"/>
        <color rgb="FF63BE7B"/>
        <color rgb="FFFFEB84"/>
        <color rgb="FFF8696B"/>
      </colorScale>
    </cfRule>
  </conditionalFormatting>
  <conditionalFormatting sqref="AD58 AD60">
    <cfRule type="colorScale" priority="42">
      <colorScale>
        <cfvo type="min"/>
        <cfvo type="percentile" val="50"/>
        <cfvo type="max"/>
        <color rgb="FF63BE7B"/>
        <color rgb="FFFFEB84"/>
        <color rgb="FFF8696B"/>
      </colorScale>
    </cfRule>
  </conditionalFormatting>
  <conditionalFormatting sqref="AD58">
    <cfRule type="colorScale" priority="43">
      <colorScale>
        <cfvo type="min"/>
        <cfvo type="percentile" val="50"/>
        <cfvo type="max"/>
        <color rgb="FF63BE7B"/>
        <color rgb="FFFFEB84"/>
        <color rgb="FFF8696B"/>
      </colorScale>
    </cfRule>
  </conditionalFormatting>
  <conditionalFormatting sqref="AD58">
    <cfRule type="colorScale" priority="44">
      <colorScale>
        <cfvo type="min"/>
        <cfvo type="percentile" val="50"/>
        <cfvo type="max"/>
        <color rgb="FF63BE7B"/>
        <color rgb="FFFFEB84"/>
        <color rgb="FFF8696B"/>
      </colorScale>
    </cfRule>
  </conditionalFormatting>
  <conditionalFormatting sqref="AD58">
    <cfRule type="colorScale" priority="45">
      <colorScale>
        <cfvo type="min"/>
        <cfvo type="percentile" val="50"/>
        <cfvo type="max"/>
        <color rgb="FF63BE7B"/>
        <color rgb="FFFFEB84"/>
        <color rgb="FFF8696B"/>
      </colorScale>
    </cfRule>
  </conditionalFormatting>
  <conditionalFormatting sqref="AD58">
    <cfRule type="colorScale" priority="46">
      <colorScale>
        <cfvo type="min"/>
        <cfvo type="percentile" val="50"/>
        <cfvo type="max"/>
        <color rgb="FF63BE7B"/>
        <color rgb="FFFFEB84"/>
        <color rgb="FFF8696B"/>
      </colorScale>
    </cfRule>
  </conditionalFormatting>
  <conditionalFormatting sqref="AD61">
    <cfRule type="colorScale" priority="40">
      <colorScale>
        <cfvo type="min"/>
        <cfvo type="percentile" val="50"/>
        <cfvo type="max"/>
        <color rgb="FF63BE7B"/>
        <color rgb="FFFFEB84"/>
        <color rgb="FFF8696B"/>
      </colorScale>
    </cfRule>
  </conditionalFormatting>
  <conditionalFormatting sqref="AD61">
    <cfRule type="colorScale" priority="41">
      <colorScale>
        <cfvo type="min"/>
        <cfvo type="percentile" val="50"/>
        <cfvo type="max"/>
        <color rgb="FF63BE7B"/>
        <color rgb="FFFFEB84"/>
        <color rgb="FFF8696B"/>
      </colorScale>
    </cfRule>
  </conditionalFormatting>
  <conditionalFormatting sqref="AD68:AD1048576">
    <cfRule type="colorScale" priority="236">
      <colorScale>
        <cfvo type="min"/>
        <cfvo type="percentile" val="50"/>
        <cfvo type="max"/>
        <color rgb="FF63BE7B"/>
        <color rgb="FFFFEB84"/>
        <color rgb="FFF8696B"/>
      </colorScale>
    </cfRule>
  </conditionalFormatting>
  <conditionalFormatting sqref="AD54">
    <cfRule type="colorScale" priority="33">
      <colorScale>
        <cfvo type="min"/>
        <cfvo type="percentile" val="50"/>
        <cfvo type="max"/>
        <color rgb="FF63BE7B"/>
        <color rgb="FFFFEB84"/>
        <color rgb="FFF8696B"/>
      </colorScale>
    </cfRule>
  </conditionalFormatting>
  <conditionalFormatting sqref="AD54">
    <cfRule type="colorScale" priority="34">
      <colorScale>
        <cfvo type="min"/>
        <cfvo type="percentile" val="50"/>
        <cfvo type="max"/>
        <color rgb="FF63BE7B"/>
        <color rgb="FFFFEB84"/>
        <color rgb="FFF8696B"/>
      </colorScale>
    </cfRule>
  </conditionalFormatting>
  <conditionalFormatting sqref="AD54">
    <cfRule type="colorScale" priority="35">
      <colorScale>
        <cfvo type="min"/>
        <cfvo type="percentile" val="50"/>
        <cfvo type="max"/>
        <color rgb="FF63BE7B"/>
        <color rgb="FFFFEB84"/>
        <color rgb="FFF8696B"/>
      </colorScale>
    </cfRule>
  </conditionalFormatting>
  <conditionalFormatting sqref="AD54">
    <cfRule type="colorScale" priority="36">
      <colorScale>
        <cfvo type="min"/>
        <cfvo type="percentile" val="50"/>
        <cfvo type="max"/>
        <color rgb="FF63BE7B"/>
        <color rgb="FFFFEB84"/>
        <color rgb="FFF8696B"/>
      </colorScale>
    </cfRule>
  </conditionalFormatting>
  <conditionalFormatting sqref="AD54">
    <cfRule type="colorScale" priority="37">
      <colorScale>
        <cfvo type="min"/>
        <cfvo type="percentile" val="50"/>
        <cfvo type="max"/>
        <color rgb="FF63BE7B"/>
        <color rgb="FFFFEB84"/>
        <color rgb="FFF8696B"/>
      </colorScale>
    </cfRule>
  </conditionalFormatting>
  <conditionalFormatting sqref="AD54">
    <cfRule type="colorScale" priority="38">
      <colorScale>
        <cfvo type="min"/>
        <cfvo type="percentile" val="50"/>
        <cfvo type="max"/>
        <color rgb="FF63BE7B"/>
        <color rgb="FFFFEB84"/>
        <color rgb="FFF8696B"/>
      </colorScale>
    </cfRule>
  </conditionalFormatting>
  <conditionalFormatting sqref="AD54">
    <cfRule type="colorScale" priority="39">
      <colorScale>
        <cfvo type="min"/>
        <cfvo type="percentile" val="50"/>
        <cfvo type="max"/>
        <color rgb="FF63BE7B"/>
        <color rgb="FFFFEB84"/>
        <color rgb="FFF8696B"/>
      </colorScale>
    </cfRule>
  </conditionalFormatting>
  <conditionalFormatting sqref="AD55">
    <cfRule type="colorScale" priority="26">
      <colorScale>
        <cfvo type="min"/>
        <cfvo type="percentile" val="50"/>
        <cfvo type="max"/>
        <color rgb="FF63BE7B"/>
        <color rgb="FFFFEB84"/>
        <color rgb="FFF8696B"/>
      </colorScale>
    </cfRule>
  </conditionalFormatting>
  <conditionalFormatting sqref="AD55">
    <cfRule type="colorScale" priority="27">
      <colorScale>
        <cfvo type="min"/>
        <cfvo type="percentile" val="50"/>
        <cfvo type="max"/>
        <color rgb="FF63BE7B"/>
        <color rgb="FFFFEB84"/>
        <color rgb="FFF8696B"/>
      </colorScale>
    </cfRule>
  </conditionalFormatting>
  <conditionalFormatting sqref="AD55">
    <cfRule type="colorScale" priority="28">
      <colorScale>
        <cfvo type="min"/>
        <cfvo type="percentile" val="50"/>
        <cfvo type="max"/>
        <color rgb="FF63BE7B"/>
        <color rgb="FFFFEB84"/>
        <color rgb="FFF8696B"/>
      </colorScale>
    </cfRule>
  </conditionalFormatting>
  <conditionalFormatting sqref="AD55">
    <cfRule type="colorScale" priority="29">
      <colorScale>
        <cfvo type="min"/>
        <cfvo type="percentile" val="50"/>
        <cfvo type="max"/>
        <color rgb="FF63BE7B"/>
        <color rgb="FFFFEB84"/>
        <color rgb="FFF8696B"/>
      </colorScale>
    </cfRule>
  </conditionalFormatting>
  <conditionalFormatting sqref="AD55">
    <cfRule type="colorScale" priority="30">
      <colorScale>
        <cfvo type="min"/>
        <cfvo type="percentile" val="50"/>
        <cfvo type="max"/>
        <color rgb="FF63BE7B"/>
        <color rgb="FFFFEB84"/>
        <color rgb="FFF8696B"/>
      </colorScale>
    </cfRule>
  </conditionalFormatting>
  <conditionalFormatting sqref="AD55">
    <cfRule type="colorScale" priority="31">
      <colorScale>
        <cfvo type="min"/>
        <cfvo type="percentile" val="50"/>
        <cfvo type="max"/>
        <color rgb="FF63BE7B"/>
        <color rgb="FFFFEB84"/>
        <color rgb="FFF8696B"/>
      </colorScale>
    </cfRule>
  </conditionalFormatting>
  <conditionalFormatting sqref="AD55">
    <cfRule type="colorScale" priority="32">
      <colorScale>
        <cfvo type="min"/>
        <cfvo type="percentile" val="50"/>
        <cfvo type="max"/>
        <color rgb="FF63BE7B"/>
        <color rgb="FFFFEB84"/>
        <color rgb="FFF8696B"/>
      </colorScale>
    </cfRule>
  </conditionalFormatting>
  <conditionalFormatting sqref="AD56">
    <cfRule type="colorScale" priority="25">
      <colorScale>
        <cfvo type="min"/>
        <cfvo type="percentile" val="50"/>
        <cfvo type="max"/>
        <color rgb="FF63BE7B"/>
        <color rgb="FFFFEB84"/>
        <color rgb="FFF8696B"/>
      </colorScale>
    </cfRule>
  </conditionalFormatting>
  <conditionalFormatting sqref="AD68:AD1048576 AD1 AD3:AD58 AD60:AD65">
    <cfRule type="colorScale" priority="24">
      <colorScale>
        <cfvo type="min"/>
        <cfvo type="percentile" val="50"/>
        <cfvo type="max"/>
        <color rgb="FF63BE7B"/>
        <color rgb="FFFFEB84"/>
        <color rgb="FFF8696B"/>
      </colorScale>
    </cfRule>
  </conditionalFormatting>
  <conditionalFormatting sqref="AD62:AD65 AD49:AD51">
    <cfRule type="colorScale" priority="238">
      <colorScale>
        <cfvo type="min"/>
        <cfvo type="percentile" val="50"/>
        <cfvo type="max"/>
        <color rgb="FF63BE7B"/>
        <color rgb="FFFFEB84"/>
        <color rgb="FFF8696B"/>
      </colorScale>
    </cfRule>
  </conditionalFormatting>
  <conditionalFormatting sqref="AD68:AD1048576 AD1 AD52 AD57 AD3:AD48">
    <cfRule type="colorScale" priority="239">
      <colorScale>
        <cfvo type="min"/>
        <cfvo type="percentile" val="50"/>
        <cfvo type="max"/>
        <color rgb="FF63BE7B"/>
        <color rgb="FFFFEB84"/>
        <color rgb="FFF8696B"/>
      </colorScale>
    </cfRule>
  </conditionalFormatting>
  <conditionalFormatting sqref="AD59">
    <cfRule type="colorScale" priority="18">
      <colorScale>
        <cfvo type="min"/>
        <cfvo type="percentile" val="50"/>
        <cfvo type="max"/>
        <color rgb="FF63BE7B"/>
        <color rgb="FFFFEB84"/>
        <color rgb="FFF8696B"/>
      </colorScale>
    </cfRule>
  </conditionalFormatting>
  <conditionalFormatting sqref="AD59">
    <cfRule type="colorScale" priority="17">
      <colorScale>
        <cfvo type="min"/>
        <cfvo type="percentile" val="50"/>
        <cfvo type="max"/>
        <color rgb="FF63BE7B"/>
        <color rgb="FFFFEB84"/>
        <color rgb="FFF8696B"/>
      </colorScale>
    </cfRule>
  </conditionalFormatting>
  <conditionalFormatting sqref="AD59">
    <cfRule type="colorScale" priority="19">
      <colorScale>
        <cfvo type="min"/>
        <cfvo type="percentile" val="50"/>
        <cfvo type="max"/>
        <color rgb="FF63BE7B"/>
        <color rgb="FFFFEB84"/>
        <color rgb="FFF8696B"/>
      </colorScale>
    </cfRule>
  </conditionalFormatting>
  <conditionalFormatting sqref="AD59">
    <cfRule type="colorScale" priority="16">
      <colorScale>
        <cfvo type="min"/>
        <cfvo type="percentile" val="50"/>
        <cfvo type="max"/>
        <color rgb="FF63BE7B"/>
        <color rgb="FFFFEB84"/>
        <color rgb="FFF8696B"/>
      </colorScale>
    </cfRule>
  </conditionalFormatting>
  <conditionalFormatting sqref="AD59">
    <cfRule type="colorScale" priority="20">
      <colorScale>
        <cfvo type="min"/>
        <cfvo type="percentile" val="50"/>
        <cfvo type="max"/>
        <color rgb="FF63BE7B"/>
        <color rgb="FFFFEB84"/>
        <color rgb="FFF8696B"/>
      </colorScale>
    </cfRule>
  </conditionalFormatting>
  <conditionalFormatting sqref="AD59">
    <cfRule type="colorScale" priority="21">
      <colorScale>
        <cfvo type="min"/>
        <cfvo type="percentile" val="50"/>
        <cfvo type="max"/>
        <color rgb="FF63BE7B"/>
        <color rgb="FFFFEB84"/>
        <color rgb="FFF8696B"/>
      </colorScale>
    </cfRule>
  </conditionalFormatting>
  <conditionalFormatting sqref="AD59">
    <cfRule type="colorScale" priority="22">
      <colorScale>
        <cfvo type="min"/>
        <cfvo type="percentile" val="50"/>
        <cfvo type="max"/>
        <color rgb="FF63BE7B"/>
        <color rgb="FFFFEB84"/>
        <color rgb="FFF8696B"/>
      </colorScale>
    </cfRule>
  </conditionalFormatting>
  <conditionalFormatting sqref="AD59">
    <cfRule type="colorScale" priority="23">
      <colorScale>
        <cfvo type="min"/>
        <cfvo type="percentile" val="50"/>
        <cfvo type="max"/>
        <color rgb="FF63BE7B"/>
        <color rgb="FFFFEB84"/>
        <color rgb="FFF8696B"/>
      </colorScale>
    </cfRule>
  </conditionalFormatting>
  <conditionalFormatting sqref="X3">
    <cfRule type="colorScale" priority="15">
      <colorScale>
        <cfvo type="min"/>
        <cfvo type="percentile" val="50"/>
        <cfvo type="max"/>
        <color rgb="FF63BE7B"/>
        <color rgb="FFFFEB84"/>
        <color rgb="FFF8696B"/>
      </colorScale>
    </cfRule>
  </conditionalFormatting>
  <conditionalFormatting sqref="AD1:AD1048576">
    <cfRule type="colorScale" priority="11">
      <colorScale>
        <cfvo type="min"/>
        <cfvo type="percentile" val="50"/>
        <cfvo type="max"/>
        <color rgb="FF63BE7B"/>
        <color rgb="FFFFEB84"/>
        <color rgb="FFF8696B"/>
      </colorScale>
    </cfRule>
  </conditionalFormatting>
  <conditionalFormatting sqref="W1:W1048576">
    <cfRule type="colorScale" priority="14">
      <colorScale>
        <cfvo type="min"/>
        <cfvo type="percentile" val="50"/>
        <cfvo type="max"/>
        <color rgb="FF63BE7B"/>
        <color rgb="FFFFEB84"/>
        <color rgb="FFF8696B"/>
      </colorScale>
    </cfRule>
  </conditionalFormatting>
  <conditionalFormatting sqref="AD40">
    <cfRule type="colorScale" priority="241">
      <colorScale>
        <cfvo type="min"/>
        <cfvo type="percentile" val="50"/>
        <cfvo type="max"/>
        <color rgb="FF63BE7B"/>
        <color rgb="FFFFEB84"/>
        <color rgb="FFF8696B"/>
      </colorScale>
    </cfRule>
  </conditionalFormatting>
  <conditionalFormatting sqref="AD66:AD67">
    <cfRule type="colorScale" priority="279">
      <colorScale>
        <cfvo type="min"/>
        <cfvo type="percentile" val="50"/>
        <cfvo type="max"/>
        <color rgb="FF63BE7B"/>
        <color rgb="FFFFEB84"/>
        <color rgb="FFF8696B"/>
      </colorScale>
    </cfRule>
  </conditionalFormatting>
  <conditionalFormatting sqref="AD60:AD67 AD4:AD58">
    <cfRule type="colorScale" priority="280">
      <colorScale>
        <cfvo type="min"/>
        <cfvo type="percentile" val="50"/>
        <cfvo type="max"/>
        <color rgb="FF63BE7B"/>
        <color rgb="FFFFEB84"/>
        <color rgb="FFF8696B"/>
      </colorScale>
    </cfRule>
  </conditionalFormatting>
  <conditionalFormatting sqref="AD4:AD67">
    <cfRule type="colorScale" priority="282">
      <colorScale>
        <cfvo type="min"/>
        <cfvo type="percentile" val="50"/>
        <cfvo type="max"/>
        <color rgb="FF63BE7B"/>
        <color rgb="FFFFEB84"/>
        <color rgb="FFF8696B"/>
      </colorScale>
    </cfRule>
  </conditionalFormatting>
  <conditionalFormatting sqref="X4:X67">
    <cfRule type="colorScale" priority="283">
      <colorScale>
        <cfvo type="min"/>
        <cfvo type="percentile" val="50"/>
        <cfvo type="max"/>
        <color rgb="FF63BE7B"/>
        <color rgb="FFFFEB84"/>
        <color rgb="FFF8696B"/>
      </colorScale>
    </cfRule>
  </conditionalFormatting>
  <conditionalFormatting sqref="X4:X67">
    <cfRule type="colorScale" priority="284">
      <colorScale>
        <cfvo type="min"/>
        <cfvo type="percentile" val="50"/>
        <cfvo type="max"/>
        <color rgb="FF008000"/>
        <color rgb="FFFFEB84"/>
        <color rgb="FFFF0000"/>
      </colorScale>
    </cfRule>
  </conditionalFormatting>
  <conditionalFormatting sqref="AE4:AE67">
    <cfRule type="colorScale" priority="285">
      <colorScale>
        <cfvo type="min"/>
        <cfvo type="percentile" val="50"/>
        <cfvo type="max"/>
        <color rgb="FF63BE7B"/>
        <color rgb="FFFFEB84"/>
        <color rgb="FFF8696B"/>
      </colorScale>
    </cfRule>
  </conditionalFormatting>
  <conditionalFormatting sqref="AE4:AE67">
    <cfRule type="colorScale" priority="286">
      <colorScale>
        <cfvo type="min"/>
        <cfvo type="percentile" val="50"/>
        <cfvo type="max"/>
        <color rgb="FF008000"/>
        <color rgb="FFFFEB84"/>
        <color rgb="FFFF0000"/>
      </colorScale>
    </cfRule>
  </conditionalFormatting>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BFF4-FFB7-4105-BE88-74B52902B6A9}">
  <dimension ref="A1:O47"/>
  <sheetViews>
    <sheetView topLeftCell="H1" zoomScaleNormal="100" workbookViewId="0">
      <selection activeCell="I7" sqref="I7"/>
    </sheetView>
  </sheetViews>
  <sheetFormatPr defaultColWidth="8.77734375" defaultRowHeight="14.4" x14ac:dyDescent="0.3"/>
  <cols>
    <col min="1" max="1" width="18.44140625" style="67" customWidth="1"/>
    <col min="2" max="2" width="43.109375" style="67" customWidth="1"/>
    <col min="3" max="3" width="8.77734375" style="67"/>
    <col min="4" max="4" width="22" style="67" customWidth="1"/>
    <col min="5" max="5" width="41.44140625" style="67" customWidth="1"/>
    <col min="6" max="7" width="8.77734375" style="67"/>
    <col min="8" max="8" width="46" style="67" customWidth="1"/>
    <col min="9" max="9" width="12.33203125" style="67" customWidth="1"/>
    <col min="10" max="10" width="36.6640625" style="67" customWidth="1"/>
    <col min="11" max="11" width="36.44140625" style="67" customWidth="1"/>
    <col min="12" max="12" width="8.77734375" style="67"/>
    <col min="13" max="13" width="35.77734375" style="67" customWidth="1"/>
    <col min="14" max="14" width="11.77734375" style="67" customWidth="1"/>
    <col min="15" max="15" width="16.77734375" style="67" customWidth="1"/>
    <col min="16" max="16384" width="8.77734375" style="67"/>
  </cols>
  <sheetData>
    <row r="1" spans="1:15" ht="18" x14ac:dyDescent="0.3">
      <c r="A1" s="118" t="s">
        <v>41</v>
      </c>
      <c r="B1" s="118"/>
      <c r="D1" s="118" t="s">
        <v>67</v>
      </c>
      <c r="E1" s="118"/>
      <c r="G1" s="118" t="s">
        <v>39</v>
      </c>
      <c r="H1" s="118"/>
      <c r="J1" s="118" t="s">
        <v>29</v>
      </c>
      <c r="K1" s="118"/>
      <c r="M1" s="118" t="s">
        <v>282</v>
      </c>
      <c r="N1" s="118"/>
      <c r="O1" s="118"/>
    </row>
    <row r="2" spans="1:15" x14ac:dyDescent="0.3">
      <c r="A2" s="68"/>
      <c r="B2" s="68"/>
      <c r="D2" s="68"/>
      <c r="E2" s="68"/>
      <c r="G2" s="68"/>
      <c r="H2" s="68"/>
      <c r="J2" s="68"/>
      <c r="K2" s="68"/>
      <c r="M2" s="68"/>
      <c r="N2" s="68"/>
      <c r="O2" s="68"/>
    </row>
    <row r="3" spans="1:15" ht="19.8" customHeight="1" x14ac:dyDescent="0.3">
      <c r="A3" s="119" t="s">
        <v>40</v>
      </c>
      <c r="B3" s="119"/>
      <c r="D3" s="119" t="s">
        <v>68</v>
      </c>
      <c r="E3" s="119"/>
      <c r="G3" s="116" t="s">
        <v>44</v>
      </c>
      <c r="H3" s="117"/>
      <c r="J3" s="116" t="s">
        <v>224</v>
      </c>
      <c r="K3" s="117"/>
      <c r="M3" s="66" t="s">
        <v>48</v>
      </c>
      <c r="N3" s="66" t="s">
        <v>49</v>
      </c>
      <c r="O3" s="66" t="s">
        <v>1</v>
      </c>
    </row>
    <row r="4" spans="1:15" ht="24.45" customHeight="1" x14ac:dyDescent="0.3">
      <c r="A4" s="18">
        <v>0.4</v>
      </c>
      <c r="B4" s="3" t="s">
        <v>225</v>
      </c>
      <c r="D4" s="18">
        <v>0.4</v>
      </c>
      <c r="E4" s="3" t="s">
        <v>69</v>
      </c>
      <c r="J4" s="12" t="s">
        <v>45</v>
      </c>
      <c r="K4" s="12" t="s">
        <v>46</v>
      </c>
      <c r="M4" s="14" t="s">
        <v>50</v>
      </c>
      <c r="N4" s="13" t="s">
        <v>51</v>
      </c>
      <c r="O4" s="13" t="s">
        <v>52</v>
      </c>
    </row>
    <row r="5" spans="1:15" ht="87" customHeight="1" x14ac:dyDescent="0.3">
      <c r="A5" s="18">
        <v>0.15</v>
      </c>
      <c r="B5" s="3" t="s">
        <v>23</v>
      </c>
      <c r="D5" s="18">
        <v>0.6</v>
      </c>
      <c r="E5" s="3" t="s">
        <v>70</v>
      </c>
      <c r="J5" s="1" t="s">
        <v>226</v>
      </c>
      <c r="K5" s="115" t="s">
        <v>47</v>
      </c>
      <c r="M5" s="15" t="s">
        <v>227</v>
      </c>
      <c r="N5" s="13" t="s">
        <v>53</v>
      </c>
      <c r="O5" s="13" t="s">
        <v>54</v>
      </c>
    </row>
    <row r="6" spans="1:15" ht="52.2" customHeight="1" x14ac:dyDescent="0.3">
      <c r="A6" s="18">
        <v>0.2</v>
      </c>
      <c r="B6" s="20" t="s">
        <v>228</v>
      </c>
      <c r="D6" s="21">
        <f>D4+D5</f>
        <v>1</v>
      </c>
      <c r="E6" s="19" t="s">
        <v>71</v>
      </c>
      <c r="J6" s="1" t="s">
        <v>229</v>
      </c>
      <c r="K6" s="115"/>
      <c r="M6" s="14" t="s">
        <v>232</v>
      </c>
      <c r="N6" s="13" t="s">
        <v>55</v>
      </c>
      <c r="O6" s="13" t="s">
        <v>56</v>
      </c>
    </row>
    <row r="7" spans="1:15" ht="39.450000000000003" customHeight="1" x14ac:dyDescent="0.3">
      <c r="A7" s="18">
        <v>0.15</v>
      </c>
      <c r="B7" s="3" t="s">
        <v>230</v>
      </c>
      <c r="D7" s="69"/>
      <c r="E7" s="70"/>
      <c r="J7" s="1" t="s">
        <v>231</v>
      </c>
      <c r="K7" s="115"/>
      <c r="M7" s="14" t="s">
        <v>235</v>
      </c>
      <c r="N7" s="13" t="s">
        <v>57</v>
      </c>
      <c r="O7" s="13" t="s">
        <v>58</v>
      </c>
    </row>
    <row r="8" spans="1:15" ht="36" customHeight="1" x14ac:dyDescent="0.3">
      <c r="A8" s="18">
        <v>0.1</v>
      </c>
      <c r="B8" s="3" t="s">
        <v>233</v>
      </c>
      <c r="D8" s="6" t="s">
        <v>42</v>
      </c>
      <c r="E8" s="7" t="s">
        <v>69</v>
      </c>
      <c r="J8" s="1" t="s">
        <v>234</v>
      </c>
      <c r="K8" s="115"/>
      <c r="M8" s="85"/>
      <c r="N8" s="86"/>
      <c r="O8" s="86"/>
    </row>
    <row r="9" spans="1:15" ht="24" customHeight="1" x14ac:dyDescent="0.3">
      <c r="A9" s="21">
        <f>SUM(A2:A8)</f>
        <v>1</v>
      </c>
      <c r="B9" s="19" t="s">
        <v>71</v>
      </c>
      <c r="D9" s="8">
        <v>1</v>
      </c>
      <c r="E9" s="20" t="s">
        <v>72</v>
      </c>
      <c r="J9" s="22"/>
      <c r="K9" s="23"/>
      <c r="M9" s="85"/>
      <c r="N9" s="86"/>
      <c r="O9" s="86"/>
    </row>
    <row r="10" spans="1:15" ht="38.549999999999997" customHeight="1" x14ac:dyDescent="0.3">
      <c r="D10" s="8">
        <v>2</v>
      </c>
      <c r="E10" s="20" t="s">
        <v>73</v>
      </c>
      <c r="J10" s="116" t="s">
        <v>89</v>
      </c>
      <c r="K10" s="117"/>
    </row>
    <row r="11" spans="1:15" ht="43.2" x14ac:dyDescent="0.3">
      <c r="A11" s="6" t="s">
        <v>42</v>
      </c>
      <c r="B11" s="7" t="s">
        <v>225</v>
      </c>
      <c r="D11" s="8">
        <v>3</v>
      </c>
      <c r="E11" s="20" t="s">
        <v>74</v>
      </c>
      <c r="J11" s="1" t="s">
        <v>91</v>
      </c>
      <c r="K11" s="66">
        <v>3</v>
      </c>
    </row>
    <row r="12" spans="1:15" ht="28.8" x14ac:dyDescent="0.3">
      <c r="A12" s="9">
        <v>1</v>
      </c>
      <c r="B12" s="10" t="s">
        <v>236</v>
      </c>
      <c r="D12" s="8">
        <v>4</v>
      </c>
      <c r="E12" s="20" t="s">
        <v>75</v>
      </c>
      <c r="J12" s="2" t="s">
        <v>92</v>
      </c>
      <c r="K12" s="66">
        <v>2</v>
      </c>
    </row>
    <row r="13" spans="1:15" ht="28.8" x14ac:dyDescent="0.3">
      <c r="A13" s="9">
        <v>3</v>
      </c>
      <c r="B13" s="10" t="s">
        <v>237</v>
      </c>
      <c r="D13" s="8">
        <v>5</v>
      </c>
      <c r="E13" s="20" t="s">
        <v>76</v>
      </c>
      <c r="J13" s="2" t="s">
        <v>93</v>
      </c>
      <c r="K13" s="66">
        <v>1</v>
      </c>
    </row>
    <row r="14" spans="1:15" ht="33" customHeight="1" x14ac:dyDescent="0.3">
      <c r="A14" s="9">
        <v>5</v>
      </c>
      <c r="B14" s="10" t="s">
        <v>238</v>
      </c>
      <c r="J14" s="1" t="s">
        <v>94</v>
      </c>
      <c r="K14" s="66">
        <v>2</v>
      </c>
    </row>
    <row r="15" spans="1:15" ht="36" customHeight="1" x14ac:dyDescent="0.3">
      <c r="D15" s="6" t="s">
        <v>42</v>
      </c>
      <c r="E15" s="7" t="s">
        <v>70</v>
      </c>
    </row>
    <row r="16" spans="1:15" ht="34.200000000000003" customHeight="1" x14ac:dyDescent="0.3">
      <c r="A16" s="11" t="s">
        <v>42</v>
      </c>
      <c r="B16" s="7" t="s">
        <v>23</v>
      </c>
      <c r="D16" s="8">
        <v>1</v>
      </c>
      <c r="E16" s="20" t="s">
        <v>72</v>
      </c>
    </row>
    <row r="17" spans="1:9" ht="43.2" x14ac:dyDescent="0.3">
      <c r="A17" s="71">
        <v>1</v>
      </c>
      <c r="B17" s="72" t="s">
        <v>239</v>
      </c>
      <c r="D17" s="8">
        <v>2</v>
      </c>
      <c r="E17" s="20" t="s">
        <v>77</v>
      </c>
    </row>
    <row r="18" spans="1:9" ht="72" x14ac:dyDescent="0.3">
      <c r="A18" s="71">
        <v>3</v>
      </c>
      <c r="B18" s="72" t="s">
        <v>240</v>
      </c>
      <c r="D18" s="8">
        <v>3</v>
      </c>
      <c r="E18" s="20" t="s">
        <v>78</v>
      </c>
    </row>
    <row r="19" spans="1:9" ht="43.2" x14ac:dyDescent="0.3">
      <c r="A19" s="71">
        <v>5</v>
      </c>
      <c r="B19" s="72" t="s">
        <v>241</v>
      </c>
      <c r="D19" s="8">
        <v>4</v>
      </c>
      <c r="E19" s="20" t="s">
        <v>79</v>
      </c>
    </row>
    <row r="20" spans="1:9" ht="43.2" x14ac:dyDescent="0.3">
      <c r="D20" s="8">
        <v>5</v>
      </c>
      <c r="E20" s="20" t="s">
        <v>80</v>
      </c>
    </row>
    <row r="21" spans="1:9" ht="28.8" x14ac:dyDescent="0.3">
      <c r="A21" s="11" t="s">
        <v>42</v>
      </c>
      <c r="B21" s="7" t="s">
        <v>228</v>
      </c>
    </row>
    <row r="22" spans="1:9" ht="48.6" customHeight="1" x14ac:dyDescent="0.3">
      <c r="A22" s="73">
        <v>1</v>
      </c>
      <c r="B22" s="72" t="s">
        <v>283</v>
      </c>
    </row>
    <row r="23" spans="1:9" ht="83.4" customHeight="1" x14ac:dyDescent="0.3">
      <c r="A23" s="73">
        <v>3</v>
      </c>
      <c r="B23" s="72" t="s">
        <v>284</v>
      </c>
    </row>
    <row r="24" spans="1:9" ht="63.6" customHeight="1" x14ac:dyDescent="0.3">
      <c r="A24" s="73">
        <v>5</v>
      </c>
      <c r="B24" s="72" t="s">
        <v>285</v>
      </c>
    </row>
    <row r="25" spans="1:9" ht="40.799999999999997" customHeight="1" x14ac:dyDescent="0.3"/>
    <row r="26" spans="1:9" ht="29.55" customHeight="1" x14ac:dyDescent="0.3">
      <c r="A26" s="11" t="s">
        <v>42</v>
      </c>
      <c r="B26" s="7" t="s">
        <v>230</v>
      </c>
    </row>
    <row r="27" spans="1:9" ht="62.55" customHeight="1" x14ac:dyDescent="0.3">
      <c r="A27" s="73">
        <v>1</v>
      </c>
      <c r="B27" s="74" t="s">
        <v>26</v>
      </c>
      <c r="H27" s="76"/>
      <c r="I27" s="77"/>
    </row>
    <row r="28" spans="1:9" ht="53.55" customHeight="1" x14ac:dyDescent="0.3">
      <c r="A28" s="73">
        <v>3</v>
      </c>
      <c r="B28" s="74" t="s">
        <v>27</v>
      </c>
      <c r="H28" s="76"/>
      <c r="I28" s="77"/>
    </row>
    <row r="29" spans="1:9" ht="51.45" customHeight="1" x14ac:dyDescent="0.3">
      <c r="A29" s="73">
        <v>5</v>
      </c>
      <c r="B29" s="74" t="s">
        <v>28</v>
      </c>
      <c r="H29" s="76"/>
      <c r="I29" s="77"/>
    </row>
    <row r="30" spans="1:9" ht="53.55" customHeight="1" x14ac:dyDescent="0.3"/>
    <row r="31" spans="1:9" ht="22.2" customHeight="1" x14ac:dyDescent="0.3">
      <c r="A31" s="11" t="s">
        <v>42</v>
      </c>
      <c r="B31" s="7" t="s">
        <v>233</v>
      </c>
      <c r="H31" s="4"/>
      <c r="I31" s="5"/>
    </row>
    <row r="32" spans="1:9" ht="21" customHeight="1" x14ac:dyDescent="0.3">
      <c r="A32" s="73">
        <v>1</v>
      </c>
      <c r="B32" s="74" t="s">
        <v>140</v>
      </c>
      <c r="H32" s="76"/>
      <c r="I32" s="77"/>
    </row>
    <row r="33" spans="1:9" ht="45" customHeight="1" x14ac:dyDescent="0.3">
      <c r="A33" s="73">
        <v>3</v>
      </c>
      <c r="B33" s="75" t="s">
        <v>242</v>
      </c>
      <c r="H33" s="76"/>
      <c r="I33" s="77"/>
    </row>
    <row r="34" spans="1:9" ht="72" x14ac:dyDescent="0.3">
      <c r="A34" s="73">
        <v>5</v>
      </c>
      <c r="B34" s="75" t="s">
        <v>243</v>
      </c>
      <c r="H34" s="76"/>
      <c r="I34" s="77"/>
    </row>
    <row r="36" spans="1:9" ht="18" x14ac:dyDescent="0.3">
      <c r="H36" s="4"/>
      <c r="I36" s="5"/>
    </row>
    <row r="37" spans="1:9" x14ac:dyDescent="0.3">
      <c r="H37" s="76"/>
      <c r="I37" s="77"/>
    </row>
    <row r="38" spans="1:9" ht="16.8" customHeight="1" x14ac:dyDescent="0.3">
      <c r="H38" s="76"/>
      <c r="I38" s="77"/>
    </row>
    <row r="39" spans="1:9" ht="46.2" customHeight="1" x14ac:dyDescent="0.3"/>
    <row r="46" spans="1:9" ht="16.8" customHeight="1" x14ac:dyDescent="0.3"/>
    <row r="47" spans="1:9" ht="46.8" customHeight="1" x14ac:dyDescent="0.3"/>
  </sheetData>
  <mergeCells count="11">
    <mergeCell ref="M1:O1"/>
    <mergeCell ref="A3:B3"/>
    <mergeCell ref="D3:E3"/>
    <mergeCell ref="G3:H3"/>
    <mergeCell ref="J3:K3"/>
    <mergeCell ref="K5:K8"/>
    <mergeCell ref="J10:K10"/>
    <mergeCell ref="A1:B1"/>
    <mergeCell ref="D1:E1"/>
    <mergeCell ref="G1:H1"/>
    <mergeCell ref="J1:K1"/>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680E7C722683479F2D6621FF644529" ma:contentTypeVersion="10" ma:contentTypeDescription="Creare un nuovo documento." ma:contentTypeScope="" ma:versionID="ea584b7a4ed3d76b4d121104aba57df8">
  <xsd:schema xmlns:xsd="http://www.w3.org/2001/XMLSchema" xmlns:xs="http://www.w3.org/2001/XMLSchema" xmlns:p="http://schemas.microsoft.com/office/2006/metadata/properties" xmlns:ns2="d1300bbe-e3cc-4f60-a043-15aa0fbc3591" xmlns:ns3="f1290c7f-7177-457f-988a-e9e9d1477638" targetNamespace="http://schemas.microsoft.com/office/2006/metadata/properties" ma:root="true" ma:fieldsID="392b345835722d63c40cdaf4abf3b2a4" ns2:_="" ns3:_="">
    <xsd:import namespace="d1300bbe-e3cc-4f60-a043-15aa0fbc3591"/>
    <xsd:import namespace="f1290c7f-7177-457f-988a-e9e9d1477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300bbe-e3cc-4f60-a043-15aa0fbc3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Tag immagine" ma:readOnly="false" ma:fieldId="{5cf76f15-5ced-4ddc-b409-7134ff3c332f}" ma:taxonomyMulti="true" ma:sspId="29b8ba4b-628e-46de-ab59-8739b3e678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290c7f-7177-457f-988a-e9e9d147763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8c296ff-0da7-4b1f-9466-be5ddb0acf50}" ma:internalName="TaxCatchAll" ma:showField="CatchAllData" ma:web="f1290c7f-7177-457f-988a-e9e9d14776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1290c7f-7177-457f-988a-e9e9d1477638" xsi:nil="true"/>
    <lcf76f155ced4ddcb4097134ff3c332f xmlns="d1300bbe-e3cc-4f60-a043-15aa0fbc359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B8A68A-6A03-4940-9586-3EEA72633AEF}"/>
</file>

<file path=customXml/itemProps2.xml><?xml version="1.0" encoding="utf-8"?>
<ds:datastoreItem xmlns:ds="http://schemas.openxmlformats.org/officeDocument/2006/customXml" ds:itemID="{0AEBC92D-4733-456C-B597-1731C107F2C7}"/>
</file>

<file path=customXml/itemProps3.xml><?xml version="1.0" encoding="utf-8"?>
<ds:datastoreItem xmlns:ds="http://schemas.openxmlformats.org/officeDocument/2006/customXml" ds:itemID="{34C41D99-B0E7-4BDF-8FD2-3946EC39777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Intestazione</vt:lpstr>
      <vt:lpstr>REA</vt:lpstr>
      <vt:lpstr>Guida di valutazione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2022-11-11T15:46:39Z</cp:lastPrinted>
  <dcterms:created xsi:type="dcterms:W3CDTF">2013-10-07T21:59:24Z</dcterms:created>
  <dcterms:modified xsi:type="dcterms:W3CDTF">2022-12-14T11:25:35Z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0x01010063680E7C722683479F2D6621FF644529</vt:lpwstr>
  </property>
</Properties>
</file>