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https://retiambiente-my.sharepoint.com/personal/sandro_gallo_retiambiente_it/Documents/Documenti/RETIAMBIENTE  sandro/RETIAMBIENTE 36/CdA/CdA 2022/2022.12.16 - CdA del 15 dicembre 2022/ALLEGATI/PTPCT 2023_2025 E ALLEGATI 2/"/>
    </mc:Choice>
  </mc:AlternateContent>
  <xr:revisionPtr revIDLastSave="3" documentId="13_ncr:1_{167A59CE-65EB-43A0-B91E-D370F0439648}" xr6:coauthVersionLast="47" xr6:coauthVersionMax="47" xr10:uidLastSave="{BB5B8790-AA74-4E2F-9B3F-3F86B9E7C85C}"/>
  <bookViews>
    <workbookView xWindow="28680" yWindow="-120" windowWidth="29040" windowHeight="15840" activeTab="1" xr2:uid="{00000000-000D-0000-FFFF-FFFF00000000}"/>
  </bookViews>
  <sheets>
    <sheet name="Intestazione" sheetId="41" r:id="rId1"/>
    <sheet name="RetiAmbiente" sheetId="31" r:id="rId2"/>
    <sheet name="Guida di valutazione" sheetId="35" r:id="rId3"/>
  </sheets>
  <externalReferences>
    <externalReference r:id="rId4"/>
  </externalReferences>
  <definedNames>
    <definedName name="_xlnm._FilterDatabase" localSheetId="1" hidden="1">RetiAmbiente!$A$1:$AU$72</definedName>
    <definedName name="_Hlk97901423" localSheetId="0">Intestazione!#REF!</definedName>
    <definedName name="a">#REF!</definedName>
    <definedName name="abx">[1]Tabelle!$K$14:$K$17</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_xlnm.Print_Titles" localSheetId="1">RetiAmbiente!$3:$3</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31" l="1"/>
  <c r="S5" i="31" l="1"/>
  <c r="S6" i="31"/>
  <c r="S7" i="31"/>
  <c r="S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4" i="31"/>
  <c r="AC5" i="31"/>
  <c r="AC6" i="31"/>
  <c r="AC7" i="31"/>
  <c r="AC8" i="31"/>
  <c r="AC9" i="31"/>
  <c r="AC10" i="31"/>
  <c r="AC11" i="31"/>
  <c r="AC12" i="31"/>
  <c r="AC13"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64" i="31"/>
  <c r="AC65" i="31"/>
  <c r="AC66" i="31"/>
  <c r="AC67" i="31"/>
  <c r="AC68" i="31"/>
  <c r="AC69" i="31"/>
  <c r="AC70" i="31"/>
  <c r="AC71" i="31"/>
  <c r="AC72" i="31"/>
  <c r="V5" i="31"/>
  <c r="V6"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V59" i="31"/>
  <c r="V60" i="31"/>
  <c r="V61" i="31"/>
  <c r="V62" i="31"/>
  <c r="V63" i="31"/>
  <c r="V64" i="31"/>
  <c r="V65" i="31"/>
  <c r="V66" i="31"/>
  <c r="V67" i="31"/>
  <c r="V68" i="31"/>
  <c r="V69" i="31"/>
  <c r="V70" i="31"/>
  <c r="V71" i="31"/>
  <c r="V72" i="31"/>
  <c r="V4" i="31"/>
  <c r="D6" i="35"/>
  <c r="A9" i="35"/>
  <c r="W4" i="31" l="1"/>
  <c r="X4" i="31" s="1"/>
  <c r="W67" i="31"/>
  <c r="X67" i="31" s="1"/>
  <c r="W39" i="31"/>
  <c r="X39" i="31" s="1"/>
  <c r="W31" i="31"/>
  <c r="X31" i="31" s="1"/>
  <c r="W7" i="31"/>
  <c r="X7" i="31" s="1"/>
  <c r="W23" i="31"/>
  <c r="X23" i="31" s="1"/>
  <c r="W53" i="31"/>
  <c r="X53" i="31" s="1"/>
  <c r="W37" i="31"/>
  <c r="X37" i="31" s="1"/>
  <c r="W29" i="31"/>
  <c r="X29" i="31" s="1"/>
  <c r="W21" i="31"/>
  <c r="X21" i="31" s="1"/>
  <c r="W5" i="31"/>
  <c r="X5" i="31" s="1"/>
  <c r="W66" i="31"/>
  <c r="X66" i="31" s="1"/>
  <c r="W50" i="31"/>
  <c r="X50" i="31" s="1"/>
  <c r="W42" i="31"/>
  <c r="X42" i="31" s="1"/>
  <c r="W34" i="31"/>
  <c r="X34" i="31" s="1"/>
  <c r="W26" i="31"/>
  <c r="X26" i="31" s="1"/>
  <c r="W10" i="31"/>
  <c r="X10" i="31" s="1"/>
  <c r="W14" i="31"/>
  <c r="X14" i="31" s="1"/>
  <c r="W13" i="31"/>
  <c r="X13" i="31" s="1"/>
  <c r="W38" i="31"/>
  <c r="X38" i="31" s="1"/>
  <c r="W22" i="31"/>
  <c r="X22" i="31" s="1"/>
  <c r="W6" i="31"/>
  <c r="X6" i="31" s="1"/>
  <c r="W68" i="31"/>
  <c r="X68" i="31" s="1"/>
  <c r="W52" i="31"/>
  <c r="X52" i="31" s="1"/>
  <c r="W36" i="31"/>
  <c r="X36" i="31" s="1"/>
  <c r="W28" i="31"/>
  <c r="X28" i="31" s="1"/>
  <c r="W51" i="31"/>
  <c r="X51" i="31" s="1"/>
  <c r="W43" i="31"/>
  <c r="X43" i="31" s="1"/>
  <c r="W35" i="31"/>
  <c r="X35" i="31" s="1"/>
  <c r="W27" i="31"/>
  <c r="X27" i="31" s="1"/>
  <c r="W11" i="31"/>
  <c r="X11" i="31" s="1"/>
  <c r="W30" i="31"/>
  <c r="X30" i="31" s="1"/>
  <c r="W69" i="31"/>
  <c r="X69" i="31" s="1"/>
  <c r="W61" i="31"/>
  <c r="X61" i="31" s="1"/>
  <c r="W47" i="31"/>
  <c r="X47" i="31" s="1"/>
  <c r="W70" i="31"/>
  <c r="X70" i="31" s="1"/>
  <c r="W63" i="31"/>
  <c r="X63" i="31" s="1"/>
  <c r="W62" i="31"/>
  <c r="X62" i="31" s="1"/>
  <c r="W60" i="31"/>
  <c r="X60" i="31" s="1"/>
  <c r="W59" i="31"/>
  <c r="X59" i="31" s="1"/>
  <c r="W58" i="31"/>
  <c r="X58" i="31" s="1"/>
  <c r="W55" i="31"/>
  <c r="X55" i="31" s="1"/>
  <c r="W54" i="31"/>
  <c r="X54" i="31" s="1"/>
  <c r="W46" i="31"/>
  <c r="X46" i="31" s="1"/>
  <c r="W45" i="31"/>
  <c r="X45" i="31" s="1"/>
  <c r="W44" i="31"/>
  <c r="X44" i="31" s="1"/>
  <c r="W20" i="31"/>
  <c r="X20" i="31" s="1"/>
  <c r="W19" i="31"/>
  <c r="X19" i="31" s="1"/>
  <c r="W18" i="31"/>
  <c r="X18" i="31" s="1"/>
  <c r="W15" i="31"/>
  <c r="X15" i="31" s="1"/>
  <c r="W12" i="31"/>
  <c r="X12" i="31" s="1"/>
  <c r="AD66" i="31"/>
  <c r="AE66" i="31" s="1"/>
  <c r="AD50" i="31"/>
  <c r="AE50" i="31" s="1"/>
  <c r="W65" i="31"/>
  <c r="X65" i="31" s="1"/>
  <c r="W57" i="31"/>
  <c r="X57" i="31" s="1"/>
  <c r="W49" i="31"/>
  <c r="X49" i="31" s="1"/>
  <c r="W41" i="31"/>
  <c r="X41" i="31" s="1"/>
  <c r="W33" i="31"/>
  <c r="X33" i="31" s="1"/>
  <c r="W25" i="31"/>
  <c r="X25" i="31" s="1"/>
  <c r="W17" i="31"/>
  <c r="X17" i="31" s="1"/>
  <c r="W9" i="31"/>
  <c r="X9" i="31" s="1"/>
  <c r="W72" i="31"/>
  <c r="X72" i="31" s="1"/>
  <c r="W64" i="31"/>
  <c r="X64" i="31" s="1"/>
  <c r="W56" i="31"/>
  <c r="X56" i="31" s="1"/>
  <c r="W48" i="31"/>
  <c r="X48" i="31" s="1"/>
  <c r="W40" i="31"/>
  <c r="X40" i="31" s="1"/>
  <c r="W32" i="31"/>
  <c r="X32" i="31" s="1"/>
  <c r="W24" i="31"/>
  <c r="X24" i="31" s="1"/>
  <c r="W16" i="31"/>
  <c r="X16" i="31" s="1"/>
  <c r="W8" i="31"/>
  <c r="X8" i="31" s="1"/>
  <c r="W71" i="31"/>
  <c r="X71" i="31" s="1"/>
  <c r="AD53" i="31"/>
  <c r="AE53" i="31" s="1"/>
  <c r="AD39" i="31" l="1"/>
  <c r="AE39" i="31" s="1"/>
  <c r="AD21" i="31"/>
  <c r="AE21" i="31" s="1"/>
  <c r="AD5" i="31"/>
  <c r="AE5" i="31" s="1"/>
  <c r="AD67" i="31"/>
  <c r="AE67" i="31" s="1"/>
  <c r="AD42" i="31"/>
  <c r="AE42" i="31" s="1"/>
  <c r="AD31" i="31"/>
  <c r="AE31" i="31" s="1"/>
  <c r="AD23" i="31"/>
  <c r="AE23" i="31" s="1"/>
  <c r="AD37" i="31"/>
  <c r="AE37" i="31" s="1"/>
  <c r="AD29" i="31"/>
  <c r="AE29" i="31" s="1"/>
  <c r="AD7" i="31"/>
  <c r="AE7" i="31" s="1"/>
  <c r="AD26" i="31"/>
  <c r="AE26" i="31" s="1"/>
  <c r="AD34" i="31"/>
  <c r="AE34" i="31" s="1"/>
  <c r="AD41" i="31"/>
  <c r="AE41" i="31" s="1"/>
  <c r="AD55" i="31"/>
  <c r="AE55" i="31" s="1"/>
  <c r="AD56" i="31"/>
  <c r="AE56" i="31" s="1"/>
  <c r="AD18" i="31"/>
  <c r="AE18" i="31" s="1"/>
  <c r="AD65" i="31"/>
  <c r="AE65" i="31" s="1"/>
  <c r="AD17" i="31"/>
  <c r="AE17" i="31" s="1"/>
  <c r="AD35" i="31"/>
  <c r="AE35" i="31" s="1"/>
  <c r="AD58" i="31"/>
  <c r="AE58" i="31" s="1"/>
  <c r="AD57" i="31"/>
  <c r="AE57" i="31" s="1"/>
  <c r="AD19" i="31"/>
  <c r="AE19" i="31" s="1"/>
  <c r="AD16" i="31"/>
  <c r="AE16" i="31" s="1"/>
  <c r="AD9" i="31"/>
  <c r="AE9" i="31" s="1"/>
  <c r="AD10" i="31"/>
  <c r="AE10" i="31" s="1"/>
  <c r="AD32" i="31"/>
  <c r="AE32" i="31" s="1"/>
  <c r="AD69" i="31"/>
  <c r="AE69" i="31" s="1"/>
  <c r="AD14" i="31"/>
  <c r="AE14" i="31" s="1"/>
  <c r="AD27" i="31"/>
  <c r="AE27" i="31" s="1"/>
  <c r="AD6" i="31"/>
  <c r="AE6" i="31" s="1"/>
  <c r="AD36" i="31"/>
  <c r="AE36" i="31" s="1"/>
  <c r="AD11" i="31"/>
  <c r="AE11" i="31" s="1"/>
  <c r="AD24" i="31"/>
  <c r="AE24" i="31" s="1"/>
  <c r="AD61" i="31"/>
  <c r="AE61" i="31" s="1"/>
  <c r="AD30" i="31"/>
  <c r="AE30" i="31" s="1"/>
  <c r="AD68" i="31"/>
  <c r="AE68" i="31" s="1"/>
  <c r="AD45" i="31"/>
  <c r="AE45" i="31" s="1"/>
  <c r="AD22" i="31"/>
  <c r="AE22" i="31" s="1"/>
  <c r="AD43" i="31"/>
  <c r="AE43" i="31" s="1"/>
  <c r="AD28" i="31"/>
  <c r="AE28" i="31" s="1"/>
  <c r="AD13" i="31"/>
  <c r="AE13" i="31" s="1"/>
  <c r="AD51" i="31"/>
  <c r="AE51" i="31" s="1"/>
  <c r="AD38" i="31"/>
  <c r="AE38" i="31" s="1"/>
  <c r="AD52" i="31"/>
  <c r="AE52" i="31" s="1"/>
  <c r="AD63" i="31"/>
  <c r="AE63" i="31" s="1"/>
  <c r="AD62" i="31"/>
  <c r="AE62" i="31" s="1"/>
  <c r="AD40" i="31"/>
  <c r="AE40" i="31" s="1"/>
  <c r="AD33" i="31"/>
  <c r="AE33" i="31" s="1"/>
  <c r="AD25" i="31"/>
  <c r="AE25" i="31" s="1"/>
  <c r="AD15" i="31"/>
  <c r="AE15" i="31" s="1"/>
  <c r="AD8" i="31"/>
  <c r="AE8" i="31" s="1"/>
  <c r="AD70" i="31"/>
  <c r="AE70" i="31" s="1"/>
  <c r="AD54" i="31"/>
  <c r="AE54" i="31" s="1"/>
  <c r="AD48" i="31"/>
  <c r="AE48" i="31" s="1"/>
  <c r="AD47" i="31"/>
  <c r="AE47" i="31" s="1"/>
  <c r="AD64" i="31"/>
  <c r="AE64" i="31" s="1"/>
  <c r="AD60" i="31"/>
  <c r="AE60" i="31" s="1"/>
  <c r="AD59" i="31"/>
  <c r="AE59" i="31" s="1"/>
  <c r="AD46" i="31"/>
  <c r="AE46" i="31" s="1"/>
  <c r="AD44" i="31"/>
  <c r="AE44" i="31" s="1"/>
  <c r="AD20" i="31"/>
  <c r="AE20" i="31" s="1"/>
  <c r="AD12" i="31"/>
  <c r="AE12" i="31" s="1"/>
  <c r="AD49" i="31"/>
  <c r="AE49" i="31" s="1"/>
  <c r="AD72" i="31"/>
  <c r="AE72" i="31" s="1"/>
  <c r="AD71" i="31"/>
  <c r="AE71" i="31" s="1"/>
  <c r="AD4" i="31" l="1"/>
  <c r="AE4" i="31" s="1"/>
</calcChain>
</file>

<file path=xl/sharedStrings.xml><?xml version="1.0" encoding="utf-8"?>
<sst xmlns="http://schemas.openxmlformats.org/spreadsheetml/2006/main" count="2142" uniqueCount="465">
  <si>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</si>
  <si>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</si>
  <si>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</si>
  <si>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</si>
  <si>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</si>
  <si>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</si>
  <si>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</si>
  <si>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</si>
  <si>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</si>
  <si>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</si>
  <si>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</si>
  <si>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</si>
  <si>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</si>
  <si>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</si>
  <si>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</si>
  <si>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</si>
  <si>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</si>
  <si>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</si>
  <si>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</si>
  <si>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</si>
  <si>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</si>
  <si>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</si>
  <si>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</si>
  <si>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</si>
  <si>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</si>
  <si>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</si>
  <si>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Luoghi e settori poco rischiosi</t>
  </si>
  <si>
    <t>Luoghi e settori mediamente rischiosi</t>
  </si>
  <si>
    <t>Luoghi e settori altamente rischiosi</t>
  </si>
  <si>
    <t>VALUTAZIONE PRESIDI</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</si>
  <si>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</si>
  <si>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</si>
  <si>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</si>
  <si>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</si>
  <si>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</si>
  <si>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</si>
  <si>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</si>
  <si>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</si>
  <si>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</si>
  <si>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</si>
  <si>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PESI AI FATTORI DI PROBABILITA'</t>
  </si>
  <si>
    <t>PROBABILITA'</t>
  </si>
  <si>
    <t>PUNTI</t>
  </si>
  <si>
    <t>PROBABILITA' X IMPATTO</t>
  </si>
  <si>
    <t>Presenza della componente di controllo</t>
  </si>
  <si>
    <t>Punteggio</t>
  </si>
  <si>
    <t>0-10</t>
  </si>
  <si>
    <t>Punteggio rischio residuale (0-25)</t>
  </si>
  <si>
    <t>Rating</t>
  </si>
  <si>
    <t>0≤ x ≤2</t>
  </si>
  <si>
    <t>R</t>
  </si>
  <si>
    <t>Remoto</t>
  </si>
  <si>
    <t>B</t>
  </si>
  <si>
    <t>Basso</t>
  </si>
  <si>
    <t>M</t>
  </si>
  <si>
    <t>Medio</t>
  </si>
  <si>
    <t>A</t>
  </si>
  <si>
    <t>Alto</t>
  </si>
  <si>
    <t>Gestione finanziaria</t>
  </si>
  <si>
    <t>Programmazione acquisti</t>
  </si>
  <si>
    <t>Gestione della cassa economale</t>
  </si>
  <si>
    <t>Nomina RUP</t>
  </si>
  <si>
    <t>Gestione subappalto</t>
  </si>
  <si>
    <t>Nomina commissione esaminatrice</t>
  </si>
  <si>
    <t>Gestione conflitto di interessi</t>
  </si>
  <si>
    <t>Nomina DEC/DEL</t>
  </si>
  <si>
    <t xml:space="preserve">IMPATTO </t>
  </si>
  <si>
    <t>PESI AI FATTORI DI IMPATTO</t>
  </si>
  <si>
    <t xml:space="preserve">Disfunzionalità organizzative/gestionali </t>
  </si>
  <si>
    <t xml:space="preserve">Danno reputazionale </t>
  </si>
  <si>
    <t>TOTALE</t>
  </si>
  <si>
    <t>Nessun danno</t>
  </si>
  <si>
    <t>Danno limitato alla singola attività. Importanza modesta/breve durata</t>
  </si>
  <si>
    <t>Danno che si estende all’intero macro-processo/entità considerevole/breve o media durata</t>
  </si>
  <si>
    <t>Danno che si estende anche ad altri macro-processi/entità elevata/durata media</t>
  </si>
  <si>
    <t>Danno che riguarda l’intera azienda/entità eccezionale/durata lunga</t>
  </si>
  <si>
    <t>Danno reputazionale non particolarmente significativo e notizia dell’evento diffusa solo tra pochi operatori economici</t>
  </si>
  <si>
    <t>Danno reputazionale significativo e notizia dell’evento diffusa solo tra pochi operatori economici/non particolarmente significativo ma notizia dell’evento diffusa su tutto il territorio di riferimento</t>
  </si>
  <si>
    <t>Danno reputazione significativo e notizia dell’evento diffusa nel territorio di riferimento</t>
  </si>
  <si>
    <t>Danno reputazionale in grado di minare irreparabilmente l’immagine aziendale verso gli stakeholders e il territorio di riferimento</t>
  </si>
  <si>
    <t>Gestione tariffazione</t>
  </si>
  <si>
    <t>231 (SI/NO)</t>
  </si>
  <si>
    <t>190 (SI/NO)</t>
  </si>
  <si>
    <t xml:space="preserve">Disfunzionalità organizzative e gestionali </t>
  </si>
  <si>
    <t>Gestione elenco fornitori</t>
  </si>
  <si>
    <t>Azioni da attuare</t>
  </si>
  <si>
    <t>Tempistica di attuazione</t>
  </si>
  <si>
    <t>Descrizione obiettivo</t>
  </si>
  <si>
    <t>Tempistica di monitoraggio</t>
  </si>
  <si>
    <t>RIDUZIONE VALORE PRESIDI</t>
  </si>
  <si>
    <t>Rating rischio nella versione precedente del risk assessment</t>
  </si>
  <si>
    <t>Presenza di NC maggiori</t>
  </si>
  <si>
    <t>Presenza di NC minori</t>
  </si>
  <si>
    <t>Presenza di raccomandazioni</t>
  </si>
  <si>
    <t>Presenza di segnalazioni ritenute fondate</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</si>
  <si>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</si>
  <si>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</si>
  <si>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</si>
  <si>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</si>
  <si>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</si>
  <si>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</si>
  <si>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</si>
  <si>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</si>
  <si>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</si>
  <si>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</si>
  <si>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</si>
  <si>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</si>
  <si>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</si>
  <si>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</si>
  <si>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</si>
  <si>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</si>
  <si>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</si>
  <si>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</si>
  <si>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</si>
  <si>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</si>
  <si>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</si>
  <si>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Responsabile gare e approvvigionamenti</t>
  </si>
  <si>
    <t>CdA</t>
  </si>
  <si>
    <t>- CdA
- Responsabile gare e approvvigionamenti</t>
  </si>
  <si>
    <t>- CdA
- Direttore Generale</t>
  </si>
  <si>
    <t>Nomina Commissione di gara</t>
  </si>
  <si>
    <t>- CdA
- RUP
- Responsabile gare e approvvigionamenti</t>
  </si>
  <si>
    <t xml:space="preserve">Reclutamento tramite società esterne di selezione del personale </t>
  </si>
  <si>
    <t>Erogazione di sponsorizzazioni, contributi ed erogazioni liberali</t>
  </si>
  <si>
    <t>Direttore Generale</t>
  </si>
  <si>
    <t>NO</t>
  </si>
  <si>
    <t>Personale</t>
  </si>
  <si>
    <t>SI</t>
  </si>
  <si>
    <t>Corruzione della controparte al fine di far ottenere indebitamente finanziamenti  per la Società</t>
  </si>
  <si>
    <t>Assemblea dei soci</t>
  </si>
  <si>
    <t>Candidati per la nomina</t>
  </si>
  <si>
    <t>Società esterna di selezione del personale</t>
  </si>
  <si>
    <t>Agenzia per il lavoro</t>
  </si>
  <si>
    <t xml:space="preserve">SI </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</si>
  <si>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</si>
  <si>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Istituto finanziario</t>
  </si>
  <si>
    <t xml:space="preserve">Offerta di denaro o altra utilità a favore di Pubblici Ufficiali o incaricati di pubblico servizio per indirizzare indebitamente gli esiti delle verifiche ispettive
</t>
  </si>
  <si>
    <t>Comuni, Provincia, SUAP, ecc… (ognuno per le attività di propria competenza)</t>
  </si>
  <si>
    <t>Offerta di denaro o altra utilità a favore di Pubblici Ufficiali o incaricati di pubblico servizio per favorire indebitamente la Società nell'ottenimento di contributi</t>
  </si>
  <si>
    <t>- Commissione esaminatrice
- CdA</t>
  </si>
  <si>
    <t>Responsabile di area</t>
  </si>
  <si>
    <t>- CdA
- Direttore Generale
- Responsabili delle aree aziendali</t>
  </si>
  <si>
    <t>- CdA
- Direttore Generale
- Responsabili gare e approvvigionamenti</t>
  </si>
  <si>
    <t>Sottoscrizione contratto</t>
  </si>
  <si>
    <t>- CdA
- Direttore Generale
- Responsabile gare e approvvigionamenti
- Responsabile di Area
- SOL</t>
  </si>
  <si>
    <t>- RUP
- Responsabile gare e approvvigionamenti</t>
  </si>
  <si>
    <t>- RUP
- Commissione di gara
- Responsabile gare e approvvigionamenti</t>
  </si>
  <si>
    <t>RUP</t>
  </si>
  <si>
    <t>Responsabile Amministrazione e Finanza</t>
  </si>
  <si>
    <t>- Direttore Generale
- Responsabile Amministrazione e Finanza</t>
  </si>
  <si>
    <t>Responsabile dell'area soggetto a verifica</t>
  </si>
  <si>
    <t>Responsabile dell'area interessata dalla richiesta di autorizzazione</t>
  </si>
  <si>
    <t>- CdA
- Direttore Generale
- Responsabile Amministrazione e Finanza</t>
  </si>
  <si>
    <t>Assenza di soci in affari</t>
  </si>
  <si>
    <t>Dipendenti / Amministratori / Soggetti esterni alla Società (es. consulenti, fornitori, rappresentanti della PA)</t>
  </si>
  <si>
    <t>Soggetti esterni alla Società (es. consulenti, fornitori,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</si>
  <si>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</si>
  <si>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</si>
  <si>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</si>
  <si>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</si>
  <si>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</si>
  <si>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</si>
  <si>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</si>
  <si>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</si>
  <si>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</si>
  <si>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</si>
  <si>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</si>
  <si>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</si>
  <si>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</si>
  <si>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 CdA
- Direttore Generale
- Responsabile risorse umane</t>
  </si>
  <si>
    <t>- CdA
- Direttore Generale
- Responsabile comunicazione</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</si>
  <si>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</si>
  <si>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</si>
  <si>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</si>
  <si>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</si>
  <si>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</si>
  <si>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</si>
  <si>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</si>
  <si>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Nomina di un soggetto in quanto specificatamente indicato da una controparte quale scambio di utilità ovvero a seguito di accordo illecito con il diretto interessato</t>
  </si>
  <si>
    <t>Stakeholder</t>
  </si>
  <si>
    <t>Beneficiari delle sponsorizzazioni, contributi ed erogazioni liberali</t>
  </si>
  <si>
    <t>Utenti tariffa</t>
  </si>
  <si>
    <t>Dipendenti / Amministratori / Fornitori</t>
  </si>
  <si>
    <t>SI (nel caso di fornitori)</t>
  </si>
  <si>
    <t>/</t>
  </si>
  <si>
    <t>GRUPPO RETIAMBIENTE</t>
  </si>
  <si>
    <t>Allegato 2 al PTPCT
Rev. 00</t>
  </si>
  <si>
    <t>…..</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</si>
  <si>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</si>
  <si>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</si>
  <si>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</si>
  <si>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</si>
  <si>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</si>
  <si>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</si>
  <si>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</si>
  <si>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</si>
  <si>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Consulenti</t>
  </si>
  <si>
    <t>Fornitori</t>
  </si>
  <si>
    <t>Verifica incassi</t>
  </si>
  <si>
    <t>Gestione contabilità</t>
  </si>
  <si>
    <t>Mobilità infragruppo e selezione interna di personale</t>
  </si>
  <si>
    <t>Valutazione individuale del personale</t>
  </si>
  <si>
    <t>Gestione autorizzazioni e accessi all'uso di applicativi</t>
  </si>
  <si>
    <t>Responsabile IT</t>
  </si>
  <si>
    <t>- RUP
- DL</t>
  </si>
  <si>
    <t>- RUP
- DEC</t>
  </si>
  <si>
    <t>RPCT</t>
  </si>
  <si>
    <t>Responsabile risorse umane</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</si>
  <si>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</si>
  <si>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</si>
  <si>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</si>
  <si>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</si>
  <si>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Responsabile gare</t>
  </si>
  <si>
    <t>Responsabile AFC</t>
  </si>
  <si>
    <t>Tutti i responsabili di Area</t>
  </si>
  <si>
    <t>37001
(SI/NO)</t>
  </si>
  <si>
    <t>Rischio inerente</t>
  </si>
  <si>
    <t>Rating rischio inerente</t>
  </si>
  <si>
    <t>Selezione del personale</t>
  </si>
  <si>
    <t>Gestione omaggi e spese di rappresentanza</t>
  </si>
  <si>
    <t>Gestione comunicazione</t>
  </si>
  <si>
    <t>Nomina organo amministrativo e di controllo</t>
  </si>
  <si>
    <t>Gestione servizi informatici</t>
  </si>
  <si>
    <t>Rischio reato</t>
  </si>
  <si>
    <t>Esempio condotta illecita</t>
  </si>
  <si>
    <t>- CdA 
- Direttore Generale
- Responsabili di Area
- Responsabile risorse umane</t>
  </si>
  <si>
    <t>- CdA 
- Direttore Generale
- Responsabile risorse umane</t>
  </si>
  <si>
    <t>- CdA 
- Direttore Generale
- Responsabile gare e approvvigionamenti
- Responsabile risorse umane</t>
  </si>
  <si>
    <t>Rischio del socio in affari
(B / &gt; B)</t>
  </si>
  <si>
    <t>&gt;B</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</si>
  <si>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</si>
  <si>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CdA
- Responsabile risorse umane</t>
  </si>
  <si>
    <t>- Direttore Generale
- Responsabile risorse umane</t>
  </si>
  <si>
    <t>- CdA 
- Direttore Generale
- Commissione esaminatrice
- Responsabile risorse umane</t>
  </si>
  <si>
    <t>- Direttore Generale
- Responsabili di Area
- Responsabile risorse umane</t>
  </si>
  <si>
    <t>- Presidente
- Direttore Generale
- Responsabile Amministrazione e Finanza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</si>
  <si>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</si>
  <si>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Autorizzazione missioni del personale</t>
  </si>
  <si>
    <t>- Direttore Generale
- Responsabile e addetti amministrazione e finanza</t>
  </si>
  <si>
    <t>- Direttore Generale
- Responsabili gare e approvvigionamenti</t>
  </si>
  <si>
    <t>DEC / Richiedente la consulenza</t>
  </si>
  <si>
    <t>Gestione acquisti in urgenza</t>
  </si>
  <si>
    <t>Subappaltatori</t>
  </si>
  <si>
    <t>- Responsabile Amministrazione e Finanza 
- Presidente
- Direttore Generale</t>
  </si>
  <si>
    <t>- SOL
- Comuni soci</t>
  </si>
  <si>
    <t>- Responsabile Amministrazione e Finanza
- Addetti Amministrazione e finanza</t>
  </si>
  <si>
    <t xml:space="preserve">Gestione fatturazione attiva </t>
  </si>
  <si>
    <t>Gestione omaggi</t>
  </si>
  <si>
    <t>SI (in alcuni casi, es fornitori, consulenti)</t>
  </si>
  <si>
    <t>SI (in alcuni casi, es. rappresentanti della PA)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</si>
  <si>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</si>
  <si>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Iscrizione al servizio, variazioni e cessazioni utenze non domestiche</t>
  </si>
  <si>
    <t>Responsabile e addetti ufficio TARI</t>
  </si>
  <si>
    <t>SI (nel caso di utenti PA)</t>
  </si>
  <si>
    <t>Iscrizione al servizio, variazioni e cessazioni utenze domestiche</t>
  </si>
  <si>
    <t>Gestione fatturazione utenze non domestiche</t>
  </si>
  <si>
    <t>Gestione fatturazione utenze domestiche</t>
  </si>
  <si>
    <t>Gestione incassi utenze domestiche</t>
  </si>
  <si>
    <t>Gestione incassi utenze non domestiche</t>
  </si>
  <si>
    <t>Gestione recupero crediti da fatturazione utenze non domestiche</t>
  </si>
  <si>
    <t>Gestione recupero crediti da fatturazione utenze domestiche</t>
  </si>
  <si>
    <t xml:space="preserve">Gestione dei contenziosi e definizione di accordi transattivi </t>
  </si>
  <si>
    <t>- Soggetti esterni (es. fornitori, clienti, PA)
- Dipendenti</t>
  </si>
  <si>
    <t>SI (se la controparte del contenzioso è rappresentata da una PA)</t>
  </si>
  <si>
    <t>Agenzia delle Entrate, ARERA, ATO Toscana Costa, Corte dei Conti, Guardia di Finanza, Ragioneria Generale dello Stato, ARPAT, ASL, Provincia, NOE, Vigili del Fuoco, Ispettorato del Lavoro, ecc… (ognuno per le attività di propria competenza)</t>
  </si>
  <si>
    <t>Gestione del contratto di servizio con ATO Toscana Costa</t>
  </si>
  <si>
    <t>ATO Toscana Costa</t>
  </si>
  <si>
    <t>Offerta di denaro o altra utilità a favore di Pubblici Ufficiali o incaricati di pubblico servizio per favorire indebitamente la Società nella fase di cgestione del contratto di servizio ovvero in fase di affidamento del servizio stesso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</si>
  <si>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</si>
  <si>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UE, Stato, Regione, ATO Toscana Costa, ecc… </t>
  </si>
  <si>
    <t>Consegna hardware e installazione software</t>
  </si>
  <si>
    <t>Gestione dei beni aziendali</t>
  </si>
  <si>
    <t>Utilizzo dei mezzi di trasporto aziendale e rifornimento carburante</t>
  </si>
  <si>
    <t>Utilizzo dei beni aziendali (telefonia, macchine d'ufficio)</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</si>
  <si>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</si>
  <si>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</si>
  <si>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</si>
  <si>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</si>
  <si>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</si>
  <si>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</si>
  <si>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</si>
  <si>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</si>
  <si>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</si>
  <si>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</si>
  <si>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</si>
  <si>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</si>
  <si>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</si>
  <si>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</si>
  <si>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</si>
  <si>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</si>
  <si>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</si>
  <si>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individuazione di uno strumento di affidamento agevolato al fine di effettuare un affidamento a soggetti predeterminati (anche con la finalità indiretta di ottenere vantaggi per l'azienda)</t>
  </si>
  <si>
    <t>Rischio di definizione di un fabbisogno di consulenza non effettivo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</si>
  <si>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</si>
  <si>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</si>
  <si>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</si>
  <si>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</si>
  <si>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</si>
  <si>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</si>
  <si>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</si>
  <si>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</si>
  <si>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</si>
  <si>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</si>
  <si>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</si>
  <si>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</si>
  <si>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</si>
  <si>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</si>
  <si>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</si>
  <si>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</si>
  <si>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</si>
  <si>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</si>
  <si>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</si>
  <si>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</si>
  <si>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</si>
  <si>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</si>
  <si>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</si>
  <si>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Indebito riconoscimento di contributi, sussidi e somme di denaro a soggetti terzi al fine di aevolarli indebitamente (anche con la finalità indiretta di ottenere vantaggi per l'azienda)</t>
  </si>
  <si>
    <t>Alterazione dei dati di iscrizione dell'utente al fine di agevolarlo indebitamente applicandogli una minore tariffa (anche con la finalità indiretta di ottenere vantaggi per l'azienda)</t>
  </si>
  <si>
    <t>Modifica dei dati di fatturazione al fine di agevolare uno specifico utente (anche con la finalità indiretta di ottenere vantaggi per l'azienda)</t>
  </si>
  <si>
    <t>Modifica dei dati di incasso al fine di agevolare uno specifico utente (anche con la finalità indiretta di ottenere vantaggi per l'azienda)</t>
  </si>
  <si>
    <t>Mancata attuazione delle procedure per il recupero crediti ovvero gestione difforme rispetto alla normativa e alla regolamentazione aziendale al fine di agevolare uno specifico utente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</si>
  <si>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</si>
  <si>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</si>
  <si>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</si>
  <si>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</si>
  <si>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</si>
  <si>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 Utilizzo da parte dei dipendenti dei beni aziendali di RetiAmbiente per finalità estranee all'attività lavorativa
- Agevolazione indebita di un dipendente in relazione all'utilizzo dei beni aziendali (anche con la finalità indiretta di ottenere vantaggi per l'azienda)</t>
  </si>
  <si>
    <t>Soci in affari a rischio medio/alto (Società esterna di selezione del personale, Agenzia per il lavoro, Consulenti, Fornitori, Subappaltatori, SOL, Comuni soci, Beneficiari delle sponsorizzazioni, contributi ed erogazioni liberali, ATO Toscana costa)</t>
  </si>
  <si>
    <t>Personale aziendale coinvolto</t>
  </si>
  <si>
    <t>Incidenza economica molto elevata (&gt;= 300.000 euro annui)</t>
  </si>
  <si>
    <t>Regolamentazione legislativa e contrattuale chiara e di facile applicazione</t>
  </si>
  <si>
    <t xml:space="preserve">Regolamentazione legislativa e contrattuale di non sempre facile interpretazione con difficoltà di applicazione </t>
  </si>
  <si>
    <t>Eccessiva regolamentazione, complessità e scarsa chiarezza della normativa di riferimento e difficoltà di applicazione</t>
  </si>
  <si>
    <t>Luoghi e settori in cui opera la Società</t>
  </si>
  <si>
    <t>Manifestazione di illeciti in passato nel processo sensibile</t>
  </si>
  <si>
    <t>Incidenza economica modesta (fra 0 euro annui e 20.000 euro annui)</t>
  </si>
  <si>
    <t>Incidenza economica significativa (&gt;= 20.000 euro annui e &lt; di 300.000 euro annui)</t>
  </si>
  <si>
    <t>Interazione con soci in affari</t>
  </si>
  <si>
    <t>Sistema Organizzativo (precisa definizione dei ruoli e delle responsabilità aziendali tramite la formalizzazione di un organigramma, un mansionario, procure, deleghe)</t>
  </si>
  <si>
    <t xml:space="preserve">Regolamentazione del processo all'interno di procedure, regolamenti, ordini di servizio, istruzioni, ecc… </t>
  </si>
  <si>
    <t>Altro (es. presenza di principi etici di comportamento)</t>
  </si>
  <si>
    <t>PRESIDI</t>
  </si>
  <si>
    <t>Descrizione presidi in uso</t>
  </si>
  <si>
    <t>Presenza NC / raccomandazioni / segnalazioni  (inserire il riferimento interno)</t>
  </si>
  <si>
    <t>Valutazione dei presidi in uso
(0-10)</t>
  </si>
  <si>
    <t>Valutazione finale dei presidi in uso</t>
  </si>
  <si>
    <t>Tracciabilità del processo (tramite strumenti cartacei e/o informatici, trasparenza)</t>
  </si>
  <si>
    <t>- Codice etico di Gruppo
- Organigramma
- Procura conferita al Direttore Generale
- Regolamento sulla gestione dell'orario di lavoro
- Software Zucchetti</t>
  </si>
  <si>
    <t>- Codice etico di Gruppo
- Organigramma
- Procedura PG04 - Gestione finanziaria e moduli collegati</t>
  </si>
  <si>
    <t>- Codice etico di Gruppo
- Organigramma
- PTPCT di Gruppo
- Procura conferita al Direttore Generale
- Regolamento selezione e assunzione di personale del gruppo RetiAmbiente</t>
  </si>
  <si>
    <t>- Codice etico di Gruppo
- Organigramma
- Procura conferita al Direttore Generale
- Obblighi di pubblicazione previsti dalla normativa vigente, in particolare D.lgs. 33/2013
- PTPCT di Gruppo</t>
  </si>
  <si>
    <t>- Codice etico di Gruppo
- Organigramma
- Procura conferita al Direttore Generale
- Obblighi di pubblicazione previsti dalla normativa vigente, in particolare D.lgs. 33/2013
- PTPCT di Gruppo
- Regolamento selezione e assunzione di personale del gruppo RetiAmbiente
- Modello 231 di RetiAmbiente S.p.A.</t>
  </si>
  <si>
    <t>- Codice etico di Gruppo
- Organigramma
- Procura conferita al Direttore Generale
- Obblighi di pubblicazione previsti dalla normativa vigente, in particolare D.lgs. 33/2013
- PTPCT di Gruppo
- Regolamento selezione e assunzione di personale del gruppo RetiAmbiente
- Contratto stipulato con la società esterna di selezione del personale
- Modello 231 di RetiAmbiente S.p.A.
- Regolamento per l'affidamento e l'esecuzione di lavori, servizi e forniture di valore inferiore alla soglia comunitaria di cui all'art. 35 del D.lgs. 50/2016</t>
  </si>
  <si>
    <t>- Codice etico di Gruppo
- Organigramma
- Procura conferita al Direttore Generale
- Contratto stipulato con l'agenzia interinale
- Comunicazione all'agenzia interinale del profilo ricercato
- Modello 231 di RetiAmbiente S.p.A.
- Regolamento per l'affidamento e l'esecuzione di lavori, servizi e forniture di valore inferiore alla soglia comunitaria di cui all'art. 35 del D.lgs. 50/2016</t>
  </si>
  <si>
    <t>- Codice etico di Gruppo
- Organigramma
- Obblighi di pubblicazione previsti dalla normativa vigente, in particolare D.lgs. 33/2013
- PTPCT di Gruppo
- Regolamento selezione e assunzione di personale del gruppo RetiAmbiente
- Modello 231 di RetiAmbiente S.p.A.</t>
  </si>
  <si>
    <t>- Codice etico di Gruppo
- Organigramma
- Procura conferita al Direttore Generale
- CCNL di riferimento
- PTPCT di Gruppo
- Regolamento selezione e assunzione di personale del gruppo RetiAmbiente
- Modello 231 di RetiAmbiente S.p.A.</t>
  </si>
  <si>
    <t>- Codice etico di Gruppo
- Organigramma
- Procura conferita al Direttore Generale
- Regolamento selezione e assunzione di personale del gruppo RetiAmbiente
- Modello 231 di RetiAmbiente S.p.A.</t>
  </si>
  <si>
    <t>- Codice etico di Gruppo
- Organigramma
- Procura conferita al Direttore Generale
- Obblighi di pubblicazione previsti dalla normativa vigente, in particolare D.lgs. 33/2013 
- Alla data di approvazione della presente versione del risk assessment non è prevista l'erogazione di premi ai dipendenti
- Modello 231 di RetiAmbiente S.p.A.</t>
  </si>
  <si>
    <t>- Codice etico di Gruppo
- Organigramma 
- Procura conferita al Direttore Generale
- Delega Responsabile Amministrazione e Finanza
- Obblighi di pubblicazione previsti dalla normativa vigente, in particolare D.lgs. 33/2013
- Modello 231 di RetiAmbiente S.p.A.
- PTPCT di Gruppo
- CCNL di riferimento
- Procedura PG04 - Gestione finanziaria e moduli collegati</t>
  </si>
  <si>
    <t>- Codice etico di Gruppo
- Organigramma
- Delega Responsabile Amministrazione e Finanza
- Procura conferita al Direttore Generale
- Modello 231 di RetiAmbiente S.p.A.
- Procedura PG04 - Gestione finanziaria e moduli collegati</t>
  </si>
  <si>
    <t>- Codice etico di Gruppo
- Organigramma
- Procura conferita al Direttore Generale
- Obblighi di pubblicazione previsti dalla normativa vigente, in particolare D.lgs. 33/2013
- Modello 231 di RetiAmbiente S.p.A.
- PTPCT di Gruppo
- Regolamento per l'affidamento e l’esecuzione di lavori, servizi e forniture di valore inferiore alla soglia comunitaria di cui all’art.35 del D.Lgs.n.50/2016</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</si>
  <si>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Regolamento di gruppo
- Modello 231 di RetiAmbiente S.p.A.
- PTPCT di Gruppo
- Procedura PG09 - Ciclo passivo</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</si>
  <si>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</si>
  <si>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t>
  </si>
  <si>
    <t>- Organigramma 
- Codice etico di Gruppo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
- Dichiarazione richiesta ai commissari di assenza di conflitto di interessi e di cause ostative</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</si>
  <si>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Dichiarazione di assenza di conflitto di interessi richiesta al DEC</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</si>
  <si>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Dichiarazione di assenza di conflitto di interessi sottoscritta dal RUP</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</si>
  <si>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Procedura PG04 - Gestione finanziaria</t>
  </si>
  <si>
    <t xml:space="preserve">- Codice etico di Gruppo
- Organigramma
- Procura conferita al Direttore Generale
- Delega Responsabile Amministrazione e finanza
- Obblighi di pubblicazione previsti dalla normativa vigente, in particolare D.lgs. 33/2013
- Modello 231 di RetiAmbiente S.p.A.
- PTPCT di Gruppo
- Procedura PG04 - Gestione finanziaria e moduli collegati
</t>
  </si>
  <si>
    <t>- Codice etico di Gruppo
- Organigramma
- Procura conferita al Direttore Generale
- Modello 231 di RetiAmbiente S.p.A.
- Procedura PG04 - Gestione finanziaria</t>
  </si>
  <si>
    <t>- Codice etico di Gruppo
- Organigramma
- Fatture emesse
- Estratti conto bancari
- Solleciti inviati ai clienti in caso di mancato pagamento
- Procedura PG04 - Gestione finanziaria e moduli collegati
- Modello 231 di RetiAmbiente S.p.A.</t>
  </si>
  <si>
    <t>- Codice etico di Gruppo
- Organigramma
- Contratto di servizio Ato - RetiAmbiente 
- Contratto di servizio RetiAmbiente - SOL
- Contratti di service fra la Capogruppo e le SOL
- Piani economico finanziari e operativi approvati
- Rendicontazione predisposta dalle SOL sui servizi erogati
- Modello 231 di RetiAmbiente S.p.A.</t>
  </si>
  <si>
    <t>- Codice etico di Gruppo
- Organigramma
- Modello 231 di RetiAmbiente S.p.A.</t>
  </si>
  <si>
    <t>- Codice etico di Gruppo
- Organigramma
- Modello 231 di RetiAmbiente S.p.A.
- Procedura PG04 - Gestione finanziaria e moduli collegati</t>
  </si>
  <si>
    <t>- Codice etico di Gruppo
- Organigramma
- Obblighi di pubblicazione previsti dalla normativa vigente, in particolare D.lgs. 33/2013
- PTPCT di Gruppo
- Regolamento sponsorizzazioni e liberalità del gruppo RetiAmbiente
- Modello 231 di RetiAmbiente S.p.A.</t>
  </si>
  <si>
    <t>- Codice etico di Gruppo
- Organigramma
- Contratto di servizio ATO Toscana Costa - RetiAmbiente
- Procedura PG10 - Gestione tariffazione
- Autocertificazione presentata dagli utenti
- Regolamenti comunali
- Software per la gestione della tariffa</t>
  </si>
  <si>
    <t>- Organigramma 
- Codice etico di Gruppo
- Procura conferita al Direttore Generale
- Regolamento albo fornitori RetiAmbiente S.p.A.
- Modello 231 di RetiAmbiente S.p.A.
- PTPCT di Gruppo
- Software digital PA</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</si>
  <si>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Software digital PA</t>
  </si>
  <si>
    <t>- Organigramma 
- Codice etico di Gruppo
- Procura conferita al Direttore Generale
- Regolamento degli approvvigionamenti infragruppo
- Modello 231 di RetiAmbiente S.p.A.
- PTPCT di Gruppo
- Procedura PG09 - Ciclo passivo
- Obblighi di pubblicazione previsti dalla normativa vigente, in particolare D.lgs. 33/2013
- Software digital PA</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</si>
  <si>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
- Software digital PA</t>
  </si>
  <si>
    <t>- Codice etico di Gruppo
- Organigramma
- Contratto di servizio ATO Toscana Costa - RetiAmbiente
- Procedura PG10 - Gestione tariffazione
- Regolamenti comunali
- Software per la gestione della tariffa</t>
  </si>
  <si>
    <t>- Codice etico di Gruppo
- Organigramma
- Procura conferita al Direttore Generale
- Modello 231 di RetiAmbiente S.p.A.</t>
  </si>
  <si>
    <t xml:space="preserve">- Codice etico di Gruppo
- Organigramma
- Obblighi di pubblicazione previsti dalla normativa vigente, in particolare D.lgs. 33/2013
- PTPCT di Gruppo
- Statuto </t>
  </si>
  <si>
    <t>- Avviso pubblico per l'individuazione del collegio sindacale
- Statuto</t>
  </si>
  <si>
    <t>- Avviso pubblico per l'individuazione della società di revisione
- Statuto</t>
  </si>
  <si>
    <t>Modello 231 di RetiAmbiente S.p.A.</t>
  </si>
  <si>
    <t>- Codice etico di Gruppo
- Organigramma
- Modello 231 di RetiAmbiente S.p.A.
- Procura conferita al Direttore Generale</t>
  </si>
  <si>
    <t>- Codice etico di Gruppo
- Organigramma
- Modello 231 di RetiAmbiente S.p.A.
- Contratto di servizio stipulato fra RetiAmbiente e ATO Toscana Costa e disciplinare tecnico
- Piano industriale, strategico, economico e finanziario
- Contratto di servizio fra RetiAmbiente e le SOL
- Regolamento di gruppo</t>
  </si>
  <si>
    <t>- Codice etico di Gruppo
- Organigramma
- Modello 231 di RetiAmbiente S.p.A.
- Regolamento dotazioni ITC di Gruppo</t>
  </si>
  <si>
    <t>- Codice etico di Gruppo
- Organigramma
- Regolamento automezzi aziendali di Gruppo</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</si>
  <si>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</si>
  <si>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</si>
  <si>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</si>
  <si>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</si>
  <si>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</si>
  <si>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</si>
  <si>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</si>
  <si>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</si>
  <si>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</si>
  <si>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Responsabile Amministrazione e finanza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</si>
  <si>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</si>
  <si>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</si>
  <si>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</si>
  <si>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</si>
  <si>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</si>
  <si>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casi di applicazione di penali da parte dell'ATO Toscana Costa legate all'esecuzione del contratto di servizio</t>
  </si>
  <si>
    <t>N. di autorizzazioni / licenze / concessioni richieste alla PA</t>
  </si>
  <si>
    <t>N. di contributi pubblici richiesti alla PA e n. di quelli ottenuti</t>
  </si>
  <si>
    <t>Risk assessment RetiAmbiente S.p.A.</t>
  </si>
  <si>
    <t>Soci in affari a rischio basso (Istituto finanziario, utenti tariffa, fornitori di acquisti in contanti e con carta di credito)</t>
  </si>
  <si>
    <t>&gt;16</t>
  </si>
  <si>
    <t>2 &lt; x ≤5</t>
  </si>
  <si>
    <t>5&lt; x ≤16</t>
  </si>
  <si>
    <t>Incidenza economica del processo</t>
  </si>
  <si>
    <t>Aumentare il numero degli affidamenti per i quali svolgere gare da parte di RetiAmbiente in qualità di stazione appaltante per tutto il Gruppo</t>
  </si>
  <si>
    <t>Personale aziendale</t>
  </si>
  <si>
    <t>Responsabile gare RetiAmbiente S.p.A.</t>
  </si>
  <si>
    <t>Entro il 31/12/2023</t>
  </si>
  <si>
    <t>% di aumento delle gare gestite dalla Capogruppo rispetto ai due anni precedenti (sia in termini quantitativi che di valore monetario)</t>
  </si>
  <si>
    <t>RPCT / RFC</t>
  </si>
  <si>
    <t>N. di gare esperite in qualità di stazione appaltante per il Gruppo e non inserite nel programma degli acquisti di Gruppo</t>
  </si>
  <si>
    <t>Aumentare il livello di controllo sull'affidamento di incarichi professionali</t>
  </si>
  <si>
    <t>RFC / RPCT</t>
  </si>
  <si>
    <t>Direttore Generale di RetiAmbiente S.p.A.</t>
  </si>
  <si>
    <t>Aumentare il livello di controllo sulle procedure di gara aperta e negoziata</t>
  </si>
  <si>
    <t>% di procedure di gara sottoposte a audit rispetto al totale delle procedure esperite</t>
  </si>
  <si>
    <t>Consiglio di Amministrazione di ESA S.p.A.</t>
  </si>
  <si>
    <t>Data di entrata in vigore</t>
  </si>
  <si>
    <t>Nessun evento illecito emerso in passato né a carico della Società né a carico di dipendenti, Direttori generali e Amministratori</t>
  </si>
  <si>
    <t>Eventi illeciti emersi in passato conclusi con esito positivo per la Società ovvero per Amministratori, Direttori generali e dipendenti ovvero eventi con processo in corso e sentenza non ancora pronunciata</t>
  </si>
  <si>
    <t>Eventi illeciti emersi in passato conclusi con sentenza di condanna per la Società o per Amministratori, Direttori generali e dipendenti</t>
  </si>
  <si>
    <t xml:space="preserve">RATING RISCHIO </t>
  </si>
  <si>
    <t>00</t>
  </si>
  <si>
    <t xml:space="preserve">Rating rischio  residuo                               </t>
  </si>
  <si>
    <t>Sottoporre ad audit interno almeno il 50% degli incarichi professionali affidati da RetiAmbiente S.p.A. nel corso del 2023</t>
  </si>
  <si>
    <t>% di incarichi professionali sottoposti ad audit rispetto al totale degli affidamenti di incarichi professionali effettuati nell'anno 2023</t>
  </si>
  <si>
    <t>Entro il 30/11/2023</t>
  </si>
  <si>
    <t>Migliorare il processo di definizione dei fabbisogni di acquisto da parte delle singole SOL e programmare un numero maggiore di gare da parte della Capogruppo per l'anno 2023</t>
  </si>
  <si>
    <t>Entro il 31/01/2024</t>
  </si>
  <si>
    <t>Sottoporre ad audit interno almeno il 30% delle procedure aperte svolte da RetiAmbiente S.p.A. nel 2023</t>
  </si>
  <si>
    <t>Sottoporre ad audit interno almeno il 30% delle procedure negoziate svolte da RetiAmbiente S.p.A. nel 2023</t>
  </si>
  <si>
    <t>Potenziare la dotazione organica degli uffici aziendali, in particolare per le aree interessate da rischi corruttivi (es. gare)</t>
  </si>
  <si>
    <r>
      <t xml:space="preserve">Incrementare l'organico aziendale, tramite selezioni interne, esterne ovvero mobilità infragruppo, in particolare nelle seguenti aree aziendali: </t>
    </r>
    <r>
      <rPr>
        <b/>
        <sz val="9"/>
        <color rgb="FFFF0000"/>
        <rFont val="Calibri"/>
        <family val="2"/>
        <scheme val="minor"/>
      </rPr>
      <t>XXXXXXXXX</t>
    </r>
  </si>
  <si>
    <t>- Personale per lo svolgimento delle selezioni e la gestione delle assunzioni
- Risorse economiche per lo svolgimento delle selezioni e per l'assunzione</t>
  </si>
  <si>
    <t>% di incremento dell'organico aziendale di RetiAmbiente S.p.A. nel corso dell'anno 2023</t>
  </si>
  <si>
    <t>Si rinvia all'attività n. 18</t>
  </si>
  <si>
    <t>Aumentare l'informatizzazione del ciclo passivo</t>
  </si>
  <si>
    <r>
      <t xml:space="preserve">Completare il processo di implementazione del gestionale </t>
    </r>
    <r>
      <rPr>
        <b/>
        <sz val="9"/>
        <color rgb="FFFF0000"/>
        <rFont val="Calibri"/>
        <family val="2"/>
        <scheme val="minor"/>
      </rPr>
      <t>XXXXX al fine di tracciare informaticamente il ciclo passivo, dalla fase di definizione del fabbisogno a quella di esecuzione della prestazione</t>
    </r>
  </si>
  <si>
    <t>- Personale aziendale 
- Risorse economiche</t>
  </si>
  <si>
    <t>XXXXXX</t>
  </si>
  <si>
    <r>
      <t xml:space="preserve">Entro il </t>
    </r>
    <r>
      <rPr>
        <b/>
        <sz val="9"/>
        <color rgb="FFFF0000"/>
        <rFont val="Calibri"/>
        <family val="2"/>
        <scheme val="minor"/>
      </rPr>
      <t>XXXXX</t>
    </r>
  </si>
  <si>
    <r>
      <t xml:space="preserve">Completamento dell'implementazione del gestionale </t>
    </r>
    <r>
      <rPr>
        <b/>
        <sz val="9"/>
        <color rgb="FFFF0000"/>
        <rFont val="Calibri"/>
        <family val="2"/>
        <scheme val="minor"/>
      </rPr>
      <t>XXXX</t>
    </r>
    <r>
      <rPr>
        <sz val="9"/>
        <rFont val="Calibri"/>
        <family val="2"/>
        <scheme val="minor"/>
      </rPr>
      <t xml:space="preserve"> entro i termini previsti</t>
    </r>
  </si>
  <si>
    <t>Responsabile ufficio TARI</t>
  </si>
  <si>
    <t xml:space="preserve">% di utenti non domestici morosi rispetto al totale degli utenti </t>
  </si>
  <si>
    <t xml:space="preserve">% di utenti domestici morosi rispetto al totale degli utenti </t>
  </si>
  <si>
    <t>% di crediti da utenze non domestiche recuperati rispetto al totale dei crediti da recuperare (sia in termini numerici che di valore)</t>
  </si>
  <si>
    <t>% di crediti da utenze domestiche recuperati rispetto al totale dei crediti da recuperare (sia in termini numerici che di valore)</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</si>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</sst>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b/>
      <sz val="11"/>
      <color rgb="FFFF0000"/>
      <name val="Calibri"/>
      <family val="2"/>
    </font>
    <font>
      <sz val="11"/>
      <name val="Calibri"/>
      <family val="2"/>
    </font>
    <font>
      <b/>
      <sz val="14"/>
      <color rgb="FFFF0000"/>
      <name val="Calibri"/>
      <family val="2"/>
    </font>
    <font>
      <b/>
      <sz val="11"/>
      <name val="Calibri"/>
      <family val="2"/>
    </font>
    <font>
      <sz val="11"/>
      <color rgb="FF000000"/>
      <name val="Calibri"/>
      <family val="2"/>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
      <b/>
      <sz val="9"/>
      <color rgb="FFFF0000"/>
      <name val="Calibri"/>
      <family val="2"/>
      <scheme val="minor"/>
    </font>
  </fonts>
  <fills count="8">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xf numFmtId="0" fontId="2" fillId="0" borderId="0"/>
    <xf numFmtId="0" fontId="1" fillId="0" borderId="0"/>
    <xf numFmtId="0" fontId="1"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18">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0" fillId="0" borderId="1" xfId="5"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10" fillId="3"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0" fontId="13" fillId="0" borderId="1" xfId="5" applyFont="1" applyBorder="1" applyAlignment="1">
      <alignment horizontal="center" vertical="center" wrapText="1"/>
    </xf>
    <xf numFmtId="0" fontId="10" fillId="0" borderId="1" xfId="5" applyFont="1" applyBorder="1" applyAlignment="1">
      <alignment horizontal="center" vertical="center" wrapText="1"/>
    </xf>
    <xf numFmtId="0" fontId="10" fillId="0" borderId="1" xfId="5" applyFont="1" applyBorder="1" applyAlignment="1">
      <alignment horizontal="justify" vertical="center" wrapText="1"/>
    </xf>
    <xf numFmtId="0" fontId="13" fillId="2" borderId="1" xfId="5" applyFont="1" applyFill="1" applyBorder="1" applyAlignment="1">
      <alignment horizontal="center" vertical="center" wrapText="1"/>
    </xf>
    <xf numFmtId="0" fontId="12" fillId="0" borderId="1" xfId="1" applyFont="1" applyBorder="1" applyAlignment="1">
      <alignment horizontal="justify" vertical="center" wrapText="1"/>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0" fillId="0" borderId="1" xfId="1" quotePrefix="1" applyFont="1" applyBorder="1" applyAlignment="1">
      <alignment horizontal="center" vertical="center"/>
    </xf>
    <xf numFmtId="16" fontId="10" fillId="0" borderId="1" xfId="1" quotePrefix="1" applyNumberFormat="1" applyFont="1" applyBorder="1" applyAlignment="1">
      <alignment horizontal="center" vertical="center"/>
    </xf>
    <xf numFmtId="9" fontId="10" fillId="0" borderId="1" xfId="26" applyFont="1" applyBorder="1" applyAlignment="1">
      <alignment horizontal="center" vertical="center"/>
    </xf>
    <xf numFmtId="0" fontId="12" fillId="0" borderId="1" xfId="5" applyFont="1" applyBorder="1" applyAlignment="1">
      <alignment vertical="center"/>
    </xf>
    <xf numFmtId="0" fontId="10" fillId="0" borderId="1" xfId="5" applyFont="1" applyBorder="1" applyAlignment="1">
      <alignment vertical="center" wrapText="1"/>
    </xf>
    <xf numFmtId="9" fontId="12" fillId="0" borderId="1" xfId="26" applyFont="1" applyBorder="1" applyAlignment="1">
      <alignment horizontal="center" vertical="center"/>
    </xf>
    <xf numFmtId="0" fontId="12" fillId="0" borderId="0" xfId="1" applyFont="1" applyAlignment="1">
      <alignment horizontal="justify" vertical="center" wrapText="1"/>
    </xf>
    <xf numFmtId="0" fontId="12" fillId="0" borderId="0" xfId="1"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8" fillId="0" borderId="13"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0" xfId="0" applyFont="1"/>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5" fillId="0" borderId="0" xfId="0" applyFont="1"/>
    <xf numFmtId="0" fontId="4" fillId="0" borderId="0" xfId="0" applyFont="1" applyAlignment="1">
      <alignment horizontal="center"/>
    </xf>
    <xf numFmtId="9" fontId="21" fillId="0" borderId="0" xfId="0" applyNumberFormat="1" applyFont="1" applyAlignment="1">
      <alignment horizontal="center"/>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0" fillId="0" borderId="0" xfId="0" applyAlignment="1">
      <alignment vertical="center"/>
    </xf>
    <xf numFmtId="0" fontId="10" fillId="0" borderId="0" xfId="1"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vertical="center" wrapText="1"/>
    </xf>
    <xf numFmtId="49" fontId="14" fillId="0" borderId="1" xfId="0" applyNumberFormat="1" applyFont="1" applyBorder="1" applyAlignment="1">
      <alignment vertical="center" wrapText="1"/>
    </xf>
    <xf numFmtId="9" fontId="12" fillId="0" borderId="0" xfId="26" applyFont="1" applyBorder="1" applyAlignment="1">
      <alignment horizontal="center" vertical="center"/>
    </xf>
    <xf numFmtId="0" fontId="12" fillId="0" borderId="0" xfId="5" applyFont="1" applyAlignment="1">
      <alignment vertical="center"/>
    </xf>
    <xf numFmtId="0" fontId="25" fillId="6" borderId="1" xfId="0" applyFont="1" applyFill="1" applyBorder="1" applyAlignment="1">
      <alignment horizontal="center" vertical="center" wrapText="1"/>
    </xf>
    <xf numFmtId="0" fontId="5" fillId="0" borderId="1" xfId="1" quotePrefix="1" applyFont="1" applyBorder="1" applyAlignment="1">
      <alignment horizontal="left" vertical="center" wrapText="1"/>
    </xf>
    <xf numFmtId="0" fontId="23" fillId="0" borderId="2"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quotePrefix="1" applyFont="1" applyBorder="1" applyAlignment="1">
      <alignment horizontal="left" vertical="center" wrapText="1"/>
    </xf>
    <xf numFmtId="0" fontId="5" fillId="0" borderId="1" xfId="0" quotePrefix="1"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3" quotePrefix="1" applyFont="1" applyBorder="1" applyAlignment="1">
      <alignment horizontal="left" vertical="center" wrapText="1"/>
    </xf>
    <xf numFmtId="0" fontId="5" fillId="0" borderId="1" xfId="3"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4"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5" fillId="0" borderId="1" xfId="2" quotePrefix="1" applyFont="1" applyBorder="1" applyAlignment="1" applyProtection="1">
      <alignment horizontal="center" vertical="center" wrapText="1"/>
      <protection locked="0" hidden="1"/>
    </xf>
    <xf numFmtId="0" fontId="5" fillId="0" borderId="1" xfId="2" quotePrefix="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1" applyFont="1" applyBorder="1" applyAlignment="1">
      <alignment horizontal="center" vertical="center" wrapText="1"/>
    </xf>
    <xf numFmtId="0" fontId="14" fillId="0" borderId="1" xfId="0" applyFont="1" applyBorder="1"/>
    <xf numFmtId="0" fontId="16" fillId="0" borderId="1" xfId="2" quotePrefix="1" applyFont="1" applyBorder="1" applyAlignment="1">
      <alignment horizontal="left" vertical="center" wrapText="1"/>
    </xf>
    <xf numFmtId="0" fontId="6" fillId="0" borderId="1" xfId="1" applyFont="1" applyBorder="1" applyAlignment="1" applyProtection="1">
      <alignment horizontal="center" vertical="center" wrapText="1"/>
      <protection locked="0"/>
    </xf>
    <xf numFmtId="0" fontId="6" fillId="0" borderId="1" xfId="2" applyFont="1" applyBorder="1" applyAlignment="1">
      <alignment horizontal="center" vertical="center" wrapText="1"/>
    </xf>
    <xf numFmtId="0" fontId="22" fillId="0" borderId="0" xfId="0" applyFont="1" applyAlignment="1">
      <alignment wrapText="1"/>
    </xf>
    <xf numFmtId="0" fontId="23" fillId="0" borderId="0" xfId="0" applyFont="1" applyAlignment="1">
      <alignment wrapText="1"/>
    </xf>
    <xf numFmtId="0" fontId="16" fillId="0" borderId="1" xfId="0" quotePrefix="1" applyFont="1" applyBorder="1" applyAlignment="1">
      <alignment vertical="center" wrapText="1"/>
    </xf>
    <xf numFmtId="0" fontId="16" fillId="0" borderId="1" xfId="0" applyFont="1" applyBorder="1" applyAlignment="1">
      <alignment horizontal="center" vertical="center" wrapText="1"/>
    </xf>
    <xf numFmtId="0" fontId="5" fillId="0" borderId="1" xfId="2" applyFont="1" applyBorder="1" applyAlignment="1" applyProtection="1">
      <alignment horizontal="left" vertical="center" wrapText="1"/>
      <protection locked="0" hidden="1"/>
    </xf>
    <xf numFmtId="0" fontId="5" fillId="0" borderId="1" xfId="0" applyFont="1" applyBorder="1" applyAlignment="1">
      <alignment horizontal="left" vertical="center" wrapText="1"/>
    </xf>
    <xf numFmtId="0" fontId="5" fillId="0" borderId="1" xfId="2" quotePrefix="1" applyFont="1" applyBorder="1" applyAlignment="1" applyProtection="1">
      <alignment horizontal="left" vertical="center" wrapText="1"/>
      <protection locked="0" hidden="1"/>
    </xf>
    <xf numFmtId="0" fontId="10" fillId="0" borderId="0" xfId="1" quotePrefix="1" applyFont="1" applyAlignment="1">
      <alignment horizontal="center" vertical="center"/>
    </xf>
    <xf numFmtId="0" fontId="10" fillId="0" borderId="0" xfId="1" applyFont="1" applyAlignment="1">
      <alignment horizontal="center" vertical="center"/>
    </xf>
    <xf numFmtId="14" fontId="25" fillId="0" borderId="1" xfId="0" applyNumberFormat="1" applyFont="1" applyBorder="1" applyAlignment="1">
      <alignment horizontal="center" vertical="center" wrapText="1"/>
    </xf>
    <xf numFmtId="0" fontId="26" fillId="0" borderId="1" xfId="2" quotePrefix="1" applyFont="1" applyBorder="1" applyAlignment="1" applyProtection="1">
      <alignment horizontal="center" vertical="center" wrapText="1"/>
      <protection locked="0" hidden="1"/>
    </xf>
    <xf numFmtId="0" fontId="17"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1" xfId="0" quotePrefix="1" applyFont="1" applyBorder="1" applyAlignment="1">
      <alignment horizontal="center" vertical="center" wrapText="1"/>
    </xf>
    <xf numFmtId="0" fontId="25"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25" fillId="0" borderId="12"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15" fillId="4" borderId="1" xfId="1" applyFont="1" applyFill="1" applyBorder="1" applyAlignment="1" applyProtection="1">
      <alignment horizontal="center" vertical="center"/>
      <protection locked="0"/>
    </xf>
    <xf numFmtId="0" fontId="15" fillId="5" borderId="1" xfId="1" applyFont="1" applyFill="1" applyBorder="1" applyAlignment="1" applyProtection="1">
      <alignment horizontal="center" vertical="center"/>
      <protection locked="0"/>
    </xf>
    <xf numFmtId="0" fontId="15" fillId="7" borderId="1" xfId="0" applyFont="1" applyFill="1" applyBorder="1" applyAlignment="1">
      <alignment horizontal="center"/>
    </xf>
    <xf numFmtId="0" fontId="15" fillId="6" borderId="1" xfId="1" applyFont="1" applyFill="1" applyBorder="1" applyAlignment="1" applyProtection="1">
      <alignment horizontal="center" vertical="center"/>
      <protection locked="0"/>
    </xf>
    <xf numFmtId="0" fontId="9" fillId="2" borderId="2"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12" fillId="0" borderId="1" xfId="1" applyFont="1" applyBorder="1" applyAlignment="1">
      <alignment horizontal="center" vertical="center"/>
    </xf>
    <xf numFmtId="0" fontId="11" fillId="0" borderId="0" xfId="1" applyFont="1" applyAlignment="1">
      <alignment horizontal="center" vertical="center"/>
    </xf>
    <xf numFmtId="0" fontId="9" fillId="2" borderId="1" xfId="5" applyFont="1" applyFill="1" applyBorder="1" applyAlignment="1">
      <alignment horizontal="center" vertical="center" wrapText="1"/>
    </xf>
  </cellXfs>
  <cellStyles count="27">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Percentuale" xfId="26" builtinId="5"/>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3" name="Immagine 3">
          <a:extLst>
            <a:ext uri="{FF2B5EF4-FFF2-40B4-BE49-F238E27FC236}">
              <a16:creationId xmlns:a16="http://schemas.microsoft.com/office/drawing/2014/main" id="{FADE627E-7B88-D923-9406-F8DE239AC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1"/>
  <sheetViews>
    <sheetView zoomScale="75" zoomScaleNormal="100" workbookViewId="0">
      <selection activeCell="D4" sqref="D4:I6"/>
    </sheetView>
  </sheetViews>
  <sheetFormatPr defaultColWidth="8.7109375" defaultRowHeight="15" x14ac:dyDescent="0.25"/>
  <cols>
    <col min="1" max="1" width="4.140625" customWidth="1"/>
    <col min="2" max="2" width="9.140625" customWidth="1"/>
    <col min="3" max="3" width="9.7109375" customWidth="1"/>
    <col min="4" max="4" width="4.7109375" customWidth="1"/>
    <col min="7" max="7" width="4.28515625" customWidth="1"/>
    <col min="9" max="9" width="8.140625" customWidth="1"/>
  </cols>
  <sheetData>
    <row r="3" spans="1:11" x14ac:dyDescent="0.25">
      <c r="A3" s="23"/>
      <c r="B3" s="24"/>
      <c r="C3" s="25"/>
      <c r="D3" s="31"/>
      <c r="E3" s="31"/>
      <c r="F3" s="31"/>
      <c r="G3" s="31"/>
      <c r="H3" s="31"/>
      <c r="I3" s="31"/>
      <c r="J3" s="32"/>
      <c r="K3" s="32"/>
    </row>
    <row r="4" spans="1:11" ht="14.65" customHeight="1" x14ac:dyDescent="0.25">
      <c r="A4" s="26"/>
      <c r="C4" s="27"/>
      <c r="D4" s="91" t="s">
        <v>408</v>
      </c>
      <c r="E4" s="91"/>
      <c r="F4" s="91"/>
      <c r="G4" s="91"/>
      <c r="H4" s="91"/>
      <c r="I4" s="91"/>
      <c r="J4" s="33"/>
      <c r="K4" s="33"/>
    </row>
    <row r="5" spans="1:11" ht="62.65" customHeight="1" x14ac:dyDescent="0.25">
      <c r="A5" s="26"/>
      <c r="C5" s="27"/>
      <c r="D5" s="91"/>
      <c r="E5" s="91"/>
      <c r="F5" s="91"/>
      <c r="G5" s="91"/>
      <c r="H5" s="91"/>
      <c r="I5" s="91"/>
      <c r="J5" s="39" t="s">
        <v>106</v>
      </c>
      <c r="K5" s="38" t="s">
        <v>186</v>
      </c>
    </row>
    <row r="6" spans="1:11" ht="14.65" customHeight="1" x14ac:dyDescent="0.25">
      <c r="A6" s="26"/>
      <c r="C6" s="27"/>
      <c r="D6" s="91"/>
      <c r="E6" s="91"/>
      <c r="F6" s="91"/>
      <c r="G6" s="91"/>
      <c r="H6" s="91"/>
      <c r="I6" s="91"/>
      <c r="J6" s="33"/>
      <c r="K6" s="33"/>
    </row>
    <row r="7" spans="1:11" x14ac:dyDescent="0.25">
      <c r="A7" s="28"/>
      <c r="B7" s="29"/>
      <c r="C7" s="30"/>
      <c r="D7" s="34"/>
      <c r="E7" s="34"/>
      <c r="F7" s="34"/>
      <c r="G7" s="34"/>
      <c r="H7" s="34"/>
      <c r="I7" s="34"/>
      <c r="J7" s="35"/>
      <c r="K7" s="35"/>
    </row>
    <row r="8" spans="1:11" x14ac:dyDescent="0.25">
      <c r="D8" s="36"/>
      <c r="E8" s="36"/>
      <c r="F8" s="36"/>
      <c r="G8" s="36"/>
      <c r="H8" s="36"/>
      <c r="I8" s="36"/>
    </row>
    <row r="9" spans="1:11" x14ac:dyDescent="0.25">
      <c r="D9" s="36"/>
      <c r="E9" s="36"/>
      <c r="F9" s="36"/>
      <c r="G9" s="36"/>
      <c r="H9" s="36"/>
      <c r="I9" s="36"/>
    </row>
    <row r="10" spans="1:11" x14ac:dyDescent="0.25">
      <c r="D10" s="37"/>
      <c r="E10" s="37"/>
      <c r="F10" s="37"/>
      <c r="G10" s="37"/>
      <c r="H10" s="37"/>
      <c r="I10" s="37"/>
    </row>
    <row r="15" spans="1:11" ht="14.65" customHeight="1" x14ac:dyDescent="0.25">
      <c r="A15" s="92" t="s">
        <v>185</v>
      </c>
      <c r="B15" s="92"/>
      <c r="C15" s="92"/>
      <c r="D15" s="92"/>
      <c r="E15" s="92"/>
      <c r="F15" s="92"/>
      <c r="G15" s="92"/>
      <c r="H15" s="92"/>
      <c r="I15" s="92"/>
      <c r="J15" s="92"/>
      <c r="K15" s="92"/>
    </row>
    <row r="16" spans="1:11" ht="14.65" customHeight="1" x14ac:dyDescent="0.25">
      <c r="A16" s="92"/>
      <c r="B16" s="92"/>
      <c r="C16" s="92"/>
      <c r="D16" s="92"/>
      <c r="E16" s="92"/>
      <c r="F16" s="92"/>
      <c r="G16" s="92"/>
      <c r="H16" s="92"/>
      <c r="I16" s="92"/>
      <c r="J16" s="92"/>
      <c r="K16" s="92"/>
    </row>
    <row r="17" spans="1:11" ht="14.65" customHeight="1" x14ac:dyDescent="0.25">
      <c r="A17" s="92"/>
      <c r="B17" s="92"/>
      <c r="C17" s="92"/>
      <c r="D17" s="92"/>
      <c r="E17" s="92"/>
      <c r="F17" s="92"/>
      <c r="G17" s="92"/>
      <c r="H17" s="92"/>
      <c r="I17" s="92"/>
      <c r="J17" s="92"/>
      <c r="K17" s="92"/>
    </row>
    <row r="18" spans="1:11" ht="14.65" customHeight="1" x14ac:dyDescent="0.25">
      <c r="A18" s="92"/>
      <c r="B18" s="92"/>
      <c r="C18" s="92"/>
      <c r="D18" s="92"/>
      <c r="E18" s="92"/>
      <c r="F18" s="92"/>
      <c r="G18" s="92"/>
      <c r="H18" s="92"/>
      <c r="I18" s="92"/>
      <c r="J18" s="92"/>
      <c r="K18" s="92"/>
    </row>
    <row r="19" spans="1:11" ht="14.65" customHeight="1" x14ac:dyDescent="0.25">
      <c r="A19" s="92"/>
      <c r="B19" s="92"/>
      <c r="C19" s="92"/>
      <c r="D19" s="92"/>
      <c r="E19" s="92"/>
      <c r="F19" s="92"/>
      <c r="G19" s="92"/>
      <c r="H19" s="92"/>
      <c r="I19" s="92"/>
      <c r="J19" s="92"/>
      <c r="K19" s="92"/>
    </row>
    <row r="24" spans="1:11" ht="14.65" customHeight="1" x14ac:dyDescent="0.25">
      <c r="B24" s="93" t="s">
        <v>408</v>
      </c>
      <c r="C24" s="93"/>
      <c r="D24" s="93"/>
      <c r="E24" s="93"/>
      <c r="F24" s="93"/>
      <c r="G24" s="93"/>
      <c r="H24" s="93"/>
      <c r="I24" s="93"/>
      <c r="J24" s="93"/>
    </row>
    <row r="25" spans="1:11" x14ac:dyDescent="0.25">
      <c r="B25" s="93"/>
      <c r="C25" s="93"/>
      <c r="D25" s="93"/>
      <c r="E25" s="93"/>
      <c r="F25" s="93"/>
      <c r="G25" s="93"/>
      <c r="H25" s="93"/>
      <c r="I25" s="93"/>
      <c r="J25" s="93"/>
    </row>
    <row r="26" spans="1:11" x14ac:dyDescent="0.25">
      <c r="B26" s="93"/>
      <c r="C26" s="93"/>
      <c r="D26" s="93"/>
      <c r="E26" s="93"/>
      <c r="F26" s="93"/>
      <c r="G26" s="93"/>
      <c r="H26" s="93"/>
      <c r="I26" s="93"/>
      <c r="J26" s="93"/>
    </row>
    <row r="27" spans="1:11" x14ac:dyDescent="0.25">
      <c r="B27" s="93"/>
      <c r="C27" s="93"/>
      <c r="D27" s="93"/>
      <c r="E27" s="93"/>
      <c r="F27" s="93"/>
      <c r="G27" s="93"/>
      <c r="H27" s="93"/>
      <c r="I27" s="93"/>
      <c r="J27" s="93"/>
    </row>
    <row r="28" spans="1:11" ht="27" x14ac:dyDescent="0.25">
      <c r="B28" s="46"/>
      <c r="C28" s="46"/>
      <c r="D28" s="46"/>
      <c r="E28" s="46"/>
      <c r="F28" s="46"/>
      <c r="G28" s="46"/>
      <c r="H28" s="46"/>
      <c r="I28" s="46"/>
      <c r="J28" s="46"/>
    </row>
    <row r="29" spans="1:11" ht="27" x14ac:dyDescent="0.25">
      <c r="B29" s="46"/>
      <c r="C29" s="46"/>
      <c r="D29" s="46"/>
      <c r="E29" s="46"/>
      <c r="F29" s="46"/>
      <c r="G29" s="46"/>
      <c r="H29" s="46"/>
      <c r="I29" s="46"/>
      <c r="J29" s="46"/>
    </row>
    <row r="30" spans="1:11" ht="27" x14ac:dyDescent="0.25">
      <c r="B30" s="46"/>
      <c r="C30" s="46"/>
      <c r="D30" s="46"/>
      <c r="E30" s="46"/>
      <c r="F30" s="46"/>
      <c r="G30" s="46"/>
      <c r="H30" s="46"/>
      <c r="I30" s="46"/>
      <c r="J30" s="46"/>
    </row>
    <row r="33" spans="1:11" ht="46.9" customHeight="1" x14ac:dyDescent="0.25">
      <c r="A33" s="47" t="s">
        <v>107</v>
      </c>
      <c r="B33" s="47" t="s">
        <v>110</v>
      </c>
      <c r="C33" s="47" t="s">
        <v>427</v>
      </c>
      <c r="D33" s="95" t="s">
        <v>1</v>
      </c>
      <c r="E33" s="96"/>
      <c r="F33" s="94" t="s">
        <v>108</v>
      </c>
      <c r="G33" s="94"/>
      <c r="H33" s="94"/>
      <c r="I33" s="94"/>
      <c r="J33" s="94"/>
      <c r="K33" s="94"/>
    </row>
    <row r="34" spans="1:11" ht="14.65" customHeight="1" x14ac:dyDescent="0.25">
      <c r="A34" s="97" t="s">
        <v>432</v>
      </c>
      <c r="B34" s="89">
        <v>44910</v>
      </c>
      <c r="C34" s="100">
        <v>44957</v>
      </c>
      <c r="D34" s="103" t="s">
        <v>188</v>
      </c>
      <c r="E34" s="104"/>
      <c r="F34" s="98" t="s">
        <v>189</v>
      </c>
      <c r="G34" s="98"/>
      <c r="H34" s="98"/>
      <c r="I34" s="98"/>
      <c r="J34" s="98"/>
      <c r="K34" s="98"/>
    </row>
    <row r="35" spans="1:11" x14ac:dyDescent="0.25">
      <c r="A35" s="98"/>
      <c r="B35" s="59" t="s">
        <v>187</v>
      </c>
      <c r="C35" s="101"/>
      <c r="D35" s="105"/>
      <c r="E35" s="106"/>
      <c r="F35" s="99" t="s">
        <v>190</v>
      </c>
      <c r="G35" s="99"/>
      <c r="H35" s="99"/>
      <c r="I35" s="99"/>
      <c r="J35" s="99"/>
      <c r="K35" s="99"/>
    </row>
    <row r="36" spans="1:11" x14ac:dyDescent="0.25">
      <c r="A36" s="98"/>
      <c r="B36" s="59" t="s">
        <v>187</v>
      </c>
      <c r="C36" s="101"/>
      <c r="D36" s="105"/>
      <c r="E36" s="106"/>
      <c r="F36" s="99" t="s">
        <v>191</v>
      </c>
      <c r="G36" s="99"/>
      <c r="H36" s="99"/>
      <c r="I36" s="99"/>
      <c r="J36" s="99"/>
      <c r="K36" s="99"/>
    </row>
    <row r="37" spans="1:11" x14ac:dyDescent="0.25">
      <c r="A37" s="98"/>
      <c r="B37" s="59" t="s">
        <v>187</v>
      </c>
      <c r="C37" s="101"/>
      <c r="D37" s="105"/>
      <c r="E37" s="106"/>
      <c r="F37" s="99" t="s">
        <v>192</v>
      </c>
      <c r="G37" s="99"/>
      <c r="H37" s="99"/>
      <c r="I37" s="99"/>
      <c r="J37" s="99"/>
      <c r="K37" s="99"/>
    </row>
    <row r="38" spans="1:11" x14ac:dyDescent="0.25">
      <c r="A38" s="98"/>
      <c r="B38" s="59" t="s">
        <v>187</v>
      </c>
      <c r="C38" s="101"/>
      <c r="D38" s="105"/>
      <c r="E38" s="106"/>
      <c r="F38" s="99" t="s">
        <v>193</v>
      </c>
      <c r="G38" s="99"/>
      <c r="H38" s="99"/>
      <c r="I38" s="99"/>
      <c r="J38" s="99"/>
      <c r="K38" s="99"/>
    </row>
    <row r="39" spans="1:11" x14ac:dyDescent="0.25">
      <c r="A39" s="98"/>
      <c r="B39" s="59" t="s">
        <v>187</v>
      </c>
      <c r="C39" s="101"/>
      <c r="D39" s="105"/>
      <c r="E39" s="106"/>
      <c r="F39" s="99" t="s">
        <v>426</v>
      </c>
      <c r="G39" s="99"/>
      <c r="H39" s="99"/>
      <c r="I39" s="99"/>
      <c r="J39" s="99"/>
      <c r="K39" s="99"/>
    </row>
    <row r="40" spans="1:11" x14ac:dyDescent="0.25">
      <c r="A40" s="98"/>
      <c r="B40" s="59" t="s">
        <v>187</v>
      </c>
      <c r="C40" s="101"/>
      <c r="D40" s="105"/>
      <c r="E40" s="106"/>
      <c r="F40" s="99" t="s">
        <v>194</v>
      </c>
      <c r="G40" s="99"/>
      <c r="H40" s="99"/>
      <c r="I40" s="99"/>
      <c r="J40" s="99"/>
      <c r="K40" s="99"/>
    </row>
    <row r="41" spans="1:11" x14ac:dyDescent="0.25">
      <c r="A41" s="98"/>
      <c r="B41" s="59" t="s">
        <v>187</v>
      </c>
      <c r="C41" s="102"/>
      <c r="D41" s="107"/>
      <c r="E41" s="108"/>
      <c r="F41" s="99" t="s">
        <v>195</v>
      </c>
      <c r="G41" s="99"/>
      <c r="H41" s="99"/>
      <c r="I41" s="99"/>
      <c r="J41" s="99"/>
      <c r="K41" s="99"/>
    </row>
  </sheetData>
  <mergeCells count="16">
    <mergeCell ref="A34:A41"/>
    <mergeCell ref="F34:K34"/>
    <mergeCell ref="F35:K35"/>
    <mergeCell ref="F41:K41"/>
    <mergeCell ref="F36:K36"/>
    <mergeCell ref="F37:K37"/>
    <mergeCell ref="F38:K38"/>
    <mergeCell ref="F39:K39"/>
    <mergeCell ref="F40:K40"/>
    <mergeCell ref="C34:C41"/>
    <mergeCell ref="D34:E41"/>
    <mergeCell ref="D4:I6"/>
    <mergeCell ref="A15:K19"/>
    <mergeCell ref="B24:J27"/>
    <mergeCell ref="F33:K33"/>
    <mergeCell ref="D33:E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zoomScale="70" zoomScaleNormal="70" workbookViewId="0">
      <selection activeCell="AS24" sqref="AS24"/>
    </sheetView>
  </sheetViews>
  <sheetFormatPr defaultColWidth="8.7109375" defaultRowHeight="15" x14ac:dyDescent="0.25"/>
  <cols>
    <col min="1" max="1" width="6.140625" style="40" customWidth="1"/>
    <col min="2" max="2" width="14.28515625" style="41" customWidth="1"/>
    <col min="3" max="3" width="25.42578125" style="40" customWidth="1"/>
    <col min="4" max="4" width="20" style="42" customWidth="1"/>
    <col min="5" max="5" width="19.7109375" style="42" customWidth="1"/>
    <col min="6" max="7" width="17.42578125" style="41" customWidth="1"/>
    <col min="8" max="8" width="15.7109375" style="41" customWidth="1"/>
    <col min="9" max="9" width="7.7109375" style="41" customWidth="1"/>
    <col min="10" max="11" width="7.28515625" style="41" customWidth="1"/>
    <col min="12" max="12" width="61.140625" style="42" customWidth="1"/>
    <col min="13" max="13" width="36" style="43" customWidth="1"/>
    <col min="14" max="14" width="11" style="41" customWidth="1"/>
    <col min="15" max="15" width="10.7109375" style="40" customWidth="1"/>
    <col min="16" max="16" width="13.140625" style="40" customWidth="1"/>
    <col min="17" max="17" width="11.28515625" style="40" customWidth="1"/>
    <col min="18" max="18" width="9.28515625" style="40" customWidth="1"/>
    <col min="19" max="19" width="9.42578125" style="40" customWidth="1"/>
    <col min="20" max="20" width="13" style="40" customWidth="1"/>
    <col min="21" max="21" width="12.28515625" style="40" customWidth="1"/>
    <col min="22" max="22" width="8.42578125" style="40" customWidth="1"/>
    <col min="23" max="24" width="10.140625" style="40" customWidth="1"/>
    <col min="25" max="25" width="60.28515625" style="42" customWidth="1"/>
    <col min="26" max="26" width="13" style="42" customWidth="1"/>
    <col min="27" max="27" width="10" style="42" customWidth="1"/>
    <col min="28" max="28" width="14.28515625" style="42" customWidth="1"/>
    <col min="29" max="29" width="13" style="42" customWidth="1"/>
    <col min="30" max="30" width="8.42578125" style="41" customWidth="1"/>
    <col min="31" max="31" width="13.140625" style="40" customWidth="1"/>
    <col min="32" max="33" width="12.140625" style="40" customWidth="1"/>
    <col min="34" max="34" width="17.42578125" style="40" customWidth="1"/>
    <col min="35" max="36" width="26.28515625" style="40" customWidth="1"/>
    <col min="37" max="37" width="73.7109375" style="42" customWidth="1"/>
    <col min="38" max="38" width="25.42578125" style="42" customWidth="1"/>
    <col min="39" max="39" width="18.7109375" style="40" customWidth="1"/>
    <col min="40" max="43" width="19.42578125" style="40" customWidth="1"/>
    <col min="44" max="44" width="27.42578125" style="40" customWidth="1"/>
    <col min="45" max="45" width="31.7109375" style="40" customWidth="1"/>
    <col min="46" max="46" width="20.140625" style="40" customWidth="1"/>
    <col min="47" max="47" width="22" style="40" customWidth="1"/>
    <col min="48" max="49" width="8.7109375" style="40" customWidth="1"/>
    <col min="50" max="16384" width="8.7109375" style="40"/>
  </cols>
  <sheetData>
    <row r="1" spans="1:47" x14ac:dyDescent="0.25">
      <c r="M1" s="44" t="s">
        <v>38</v>
      </c>
      <c r="N1" s="45">
        <v>0.4</v>
      </c>
      <c r="O1" s="45">
        <v>0.15</v>
      </c>
      <c r="P1" s="45">
        <v>0.15</v>
      </c>
      <c r="Q1" s="45">
        <v>0.2</v>
      </c>
      <c r="R1" s="45">
        <v>0.1</v>
      </c>
      <c r="T1" s="45">
        <v>0.4</v>
      </c>
      <c r="U1" s="45">
        <v>0.6</v>
      </c>
    </row>
    <row r="2" spans="1:47" ht="15.75" x14ac:dyDescent="0.25">
      <c r="A2" s="110" t="s">
        <v>2</v>
      </c>
      <c r="B2" s="110"/>
      <c r="C2" s="110"/>
      <c r="D2" s="110"/>
      <c r="E2" s="110"/>
      <c r="F2" s="110"/>
      <c r="G2" s="110"/>
      <c r="H2" s="110"/>
      <c r="I2" s="110"/>
      <c r="J2" s="110"/>
      <c r="K2" s="110"/>
      <c r="L2" s="110"/>
      <c r="M2" s="110"/>
      <c r="N2" s="112"/>
      <c r="O2" s="112"/>
      <c r="P2" s="112"/>
      <c r="Q2" s="112"/>
      <c r="R2" s="112"/>
      <c r="S2" s="112"/>
      <c r="T2" s="112"/>
      <c r="U2" s="112"/>
      <c r="V2" s="112"/>
      <c r="W2" s="112"/>
      <c r="X2" s="112"/>
      <c r="Y2" s="112"/>
      <c r="Z2" s="112"/>
      <c r="AA2" s="112"/>
      <c r="AB2" s="112"/>
      <c r="AC2" s="112"/>
      <c r="AD2" s="112"/>
      <c r="AE2" s="112"/>
      <c r="AF2" s="112"/>
      <c r="AG2" s="112"/>
      <c r="AH2" s="109" t="s">
        <v>164</v>
      </c>
      <c r="AI2" s="109"/>
      <c r="AJ2" s="109"/>
      <c r="AK2" s="109"/>
      <c r="AL2" s="109"/>
      <c r="AM2" s="109"/>
      <c r="AN2" s="109"/>
      <c r="AO2" s="109"/>
      <c r="AP2" s="109"/>
      <c r="AQ2" s="109"/>
      <c r="AR2" s="109"/>
      <c r="AS2" s="111" t="s">
        <v>160</v>
      </c>
      <c r="AT2" s="111"/>
      <c r="AU2" s="111"/>
    </row>
    <row r="3" spans="1:47" s="80" customFormat="1" ht="110.25" customHeight="1" x14ac:dyDescent="0.2">
      <c r="A3" s="78" t="s">
        <v>97</v>
      </c>
      <c r="B3" s="78" t="s">
        <v>0</v>
      </c>
      <c r="C3" s="78" t="s">
        <v>95</v>
      </c>
      <c r="D3" s="78" t="s">
        <v>328</v>
      </c>
      <c r="E3" s="78" t="s">
        <v>179</v>
      </c>
      <c r="F3" s="78" t="s">
        <v>114</v>
      </c>
      <c r="G3" s="78" t="s">
        <v>228</v>
      </c>
      <c r="H3" s="78" t="s">
        <v>103</v>
      </c>
      <c r="I3" s="78" t="s">
        <v>81</v>
      </c>
      <c r="J3" s="78" t="s">
        <v>82</v>
      </c>
      <c r="K3" s="78" t="s">
        <v>215</v>
      </c>
      <c r="L3" s="78" t="s">
        <v>223</v>
      </c>
      <c r="M3" s="79" t="s">
        <v>224</v>
      </c>
      <c r="N3" s="79" t="s">
        <v>413</v>
      </c>
      <c r="O3" s="79" t="s">
        <v>23</v>
      </c>
      <c r="P3" s="79" t="s">
        <v>22</v>
      </c>
      <c r="Q3" s="79" t="s">
        <v>334</v>
      </c>
      <c r="R3" s="79" t="s">
        <v>337</v>
      </c>
      <c r="S3" s="79" t="s">
        <v>24</v>
      </c>
      <c r="T3" s="79" t="s">
        <v>83</v>
      </c>
      <c r="U3" s="79" t="s">
        <v>69</v>
      </c>
      <c r="V3" s="79" t="s">
        <v>25</v>
      </c>
      <c r="W3" s="79" t="s">
        <v>216</v>
      </c>
      <c r="X3" s="79" t="s">
        <v>217</v>
      </c>
      <c r="Y3" s="78" t="s">
        <v>342</v>
      </c>
      <c r="Z3" s="78" t="s">
        <v>343</v>
      </c>
      <c r="AA3" s="78" t="s">
        <v>344</v>
      </c>
      <c r="AB3" s="78" t="s">
        <v>104</v>
      </c>
      <c r="AC3" s="78" t="s">
        <v>345</v>
      </c>
      <c r="AD3" s="78" t="s">
        <v>30</v>
      </c>
      <c r="AE3" s="78" t="s">
        <v>433</v>
      </c>
      <c r="AF3" s="78" t="s">
        <v>105</v>
      </c>
      <c r="AG3" s="78" t="s">
        <v>90</v>
      </c>
      <c r="AH3" s="78" t="s">
        <v>156</v>
      </c>
      <c r="AI3" s="78" t="s">
        <v>157</v>
      </c>
      <c r="AJ3" s="79" t="s">
        <v>87</v>
      </c>
      <c r="AK3" s="79" t="s">
        <v>85</v>
      </c>
      <c r="AL3" s="79" t="s">
        <v>162</v>
      </c>
      <c r="AM3" s="79" t="s">
        <v>161</v>
      </c>
      <c r="AN3" s="79" t="s">
        <v>86</v>
      </c>
      <c r="AO3" s="79" t="s">
        <v>163</v>
      </c>
      <c r="AP3" s="79" t="s">
        <v>88</v>
      </c>
      <c r="AQ3" s="79" t="s">
        <v>96</v>
      </c>
      <c r="AR3" s="79" t="s">
        <v>171</v>
      </c>
      <c r="AS3" s="79" t="s">
        <v>115</v>
      </c>
      <c r="AT3" s="79" t="s">
        <v>158</v>
      </c>
      <c r="AU3" s="79" t="s">
        <v>159</v>
      </c>
    </row>
    <row r="4" spans="1:47" s="81" customFormat="1" ht="276.39999999999998" customHeight="1" x14ac:dyDescent="0.2">
      <c r="A4" s="61">
        <v>1</v>
      </c>
      <c r="B4" s="62" t="s">
        <v>218</v>
      </c>
      <c r="C4" s="63" t="s">
        <v>3</v>
      </c>
      <c r="D4" s="64" t="s">
        <v>225</v>
      </c>
      <c r="E4" s="64" t="s">
        <v>126</v>
      </c>
      <c r="F4" s="65" t="s">
        <v>125</v>
      </c>
      <c r="G4" s="65" t="s">
        <v>125</v>
      </c>
      <c r="H4" s="63" t="s">
        <v>125</v>
      </c>
      <c r="I4" s="66" t="s">
        <v>127</v>
      </c>
      <c r="J4" s="66" t="s">
        <v>127</v>
      </c>
      <c r="K4" s="66" t="s">
        <v>127</v>
      </c>
      <c r="L4" s="60" t="s">
        <v>230</v>
      </c>
      <c r="M4" s="67" t="s">
        <v>274</v>
      </c>
      <c r="N4" s="74">
        <v>3</v>
      </c>
      <c r="O4" s="69">
        <v>3</v>
      </c>
      <c r="P4" s="69">
        <v>3</v>
      </c>
      <c r="Q4" s="69">
        <v>1</v>
      </c>
      <c r="R4" s="69">
        <v>1</v>
      </c>
      <c r="S4" s="69">
        <f>(N4*N$1)+(O4*O$1)+(P4*P$1)+(Q4*Q$1)+(R4*R$1)</f>
        <v>2.4000000000000004</v>
      </c>
      <c r="T4" s="69">
        <v>4</v>
      </c>
      <c r="U4" s="69">
        <v>5</v>
      </c>
      <c r="V4" s="69">
        <f>(T4*$T$1)+(U4*$U$1)</f>
        <v>4.5999999999999996</v>
      </c>
      <c r="W4" s="70">
        <f>S4*V4</f>
        <v>11.040000000000001</v>
      </c>
      <c r="X4" s="71" t="str">
        <f t="shared" ref="X4:X68" si="0">IF(W4="","",IF(W4&gt;16,"A",IF(W4&gt;5,"M",IF(W4&gt;2,"B","R"))))</f>
        <v>M</v>
      </c>
      <c r="Y4" s="67" t="s">
        <v>351</v>
      </c>
      <c r="Z4" s="72" t="s">
        <v>184</v>
      </c>
      <c r="AA4" s="69">
        <v>5</v>
      </c>
      <c r="AB4" s="69">
        <v>0</v>
      </c>
      <c r="AC4" s="69">
        <f>AA4-AB4</f>
        <v>5</v>
      </c>
      <c r="AD4" s="68">
        <f t="shared" ref="AD4" si="1">IF(W4-AC4&gt;0.1,W4-AC4,IF(W4-AC4&lt;=0.1,0.1))</f>
        <v>6.0400000000000009</v>
      </c>
      <c r="AE4" s="71" t="str">
        <f>IF(AD4="","",IF(AD4&gt;16,"A",IF(AD4&gt;5,"M",IF(AD4&gt;2,"B","R"))))</f>
        <v>M</v>
      </c>
      <c r="AF4" s="72" t="s">
        <v>184</v>
      </c>
      <c r="AG4" s="72" t="s">
        <v>184</v>
      </c>
      <c r="AH4" s="72" t="s">
        <v>184</v>
      </c>
      <c r="AI4" s="72" t="s">
        <v>184</v>
      </c>
      <c r="AJ4" s="72" t="s">
        <v>441</v>
      </c>
      <c r="AK4" s="72" t="s">
        <v>442</v>
      </c>
      <c r="AL4" s="72" t="s">
        <v>443</v>
      </c>
      <c r="AM4" s="72" t="s">
        <v>423</v>
      </c>
      <c r="AN4" s="72" t="s">
        <v>417</v>
      </c>
      <c r="AO4" s="72" t="s">
        <v>444</v>
      </c>
      <c r="AP4" s="72" t="s">
        <v>438</v>
      </c>
      <c r="AQ4" s="72" t="s">
        <v>419</v>
      </c>
      <c r="AR4" s="72" t="s">
        <v>184</v>
      </c>
      <c r="AS4" s="73" t="s">
        <v>390</v>
      </c>
      <c r="AT4" s="73" t="s">
        <v>176</v>
      </c>
      <c r="AU4" s="73" t="s">
        <v>207</v>
      </c>
    </row>
    <row r="5" spans="1:47" s="81" customFormat="1" ht="278.64999999999998" customHeight="1" x14ac:dyDescent="0.2">
      <c r="A5" s="61">
        <v>2</v>
      </c>
      <c r="B5" s="62" t="s">
        <v>218</v>
      </c>
      <c r="C5" s="63" t="s">
        <v>18</v>
      </c>
      <c r="D5" s="64" t="s">
        <v>226</v>
      </c>
      <c r="E5" s="64" t="s">
        <v>126</v>
      </c>
      <c r="F5" s="65" t="s">
        <v>125</v>
      </c>
      <c r="G5" s="65" t="s">
        <v>125</v>
      </c>
      <c r="H5" s="63" t="s">
        <v>125</v>
      </c>
      <c r="I5" s="66" t="s">
        <v>127</v>
      </c>
      <c r="J5" s="66" t="s">
        <v>127</v>
      </c>
      <c r="K5" s="66" t="s">
        <v>127</v>
      </c>
      <c r="L5" s="60" t="s">
        <v>230</v>
      </c>
      <c r="M5" s="67" t="s">
        <v>275</v>
      </c>
      <c r="N5" s="68">
        <v>3</v>
      </c>
      <c r="O5" s="69">
        <v>3</v>
      </c>
      <c r="P5" s="69">
        <v>3</v>
      </c>
      <c r="Q5" s="69">
        <v>1</v>
      </c>
      <c r="R5" s="69">
        <v>1</v>
      </c>
      <c r="S5" s="69">
        <f t="shared" ref="S5:S68" si="2">(N5*N$1)+(O5*O$1)+(P5*P$1)+(Q5*Q$1)+(R5*R$1)</f>
        <v>2.4000000000000004</v>
      </c>
      <c r="T5" s="69">
        <v>4</v>
      </c>
      <c r="U5" s="69">
        <v>5</v>
      </c>
      <c r="V5" s="69">
        <f t="shared" ref="V5:V67" si="3">(T5*$T$1)+(U5*$U$1)</f>
        <v>4.5999999999999996</v>
      </c>
      <c r="W5" s="70">
        <f t="shared" ref="W5:W67" si="4">S5*V5</f>
        <v>11.040000000000001</v>
      </c>
      <c r="X5" s="71" t="str">
        <f t="shared" si="0"/>
        <v>M</v>
      </c>
      <c r="Y5" s="67" t="s">
        <v>351</v>
      </c>
      <c r="Z5" s="72" t="s">
        <v>184</v>
      </c>
      <c r="AA5" s="69">
        <v>9</v>
      </c>
      <c r="AB5" s="69">
        <v>0</v>
      </c>
      <c r="AC5" s="69">
        <f t="shared" ref="AC5:AC67" si="5">AA5-AB5</f>
        <v>9</v>
      </c>
      <c r="AD5" s="68">
        <f t="shared" ref="AD5:AD67" si="6">IF(W5-AC5&gt;0.1,W5-AC5,IF(W5-AC5&lt;=0.1,0.1))</f>
        <v>2.0400000000000009</v>
      </c>
      <c r="AE5" s="71" t="str">
        <f t="shared" ref="AE5:AE68" si="7">IF(AD5="","",IF(AD5&gt;16,"A",IF(AD5&gt;5,"M",IF(AD5&gt;2,"B","R"))))</f>
        <v>B</v>
      </c>
      <c r="AF5" s="72" t="s">
        <v>184</v>
      </c>
      <c r="AG5" s="72" t="s">
        <v>184</v>
      </c>
      <c r="AH5" s="72" t="s">
        <v>184</v>
      </c>
      <c r="AI5" s="72" t="s">
        <v>184</v>
      </c>
      <c r="AJ5" s="72" t="s">
        <v>184</v>
      </c>
      <c r="AK5" s="72" t="s">
        <v>184</v>
      </c>
      <c r="AL5" s="72" t="s">
        <v>184</v>
      </c>
      <c r="AM5" s="72" t="s">
        <v>184</v>
      </c>
      <c r="AN5" s="72" t="s">
        <v>184</v>
      </c>
      <c r="AO5" s="72" t="s">
        <v>184</v>
      </c>
      <c r="AP5" s="72" t="s">
        <v>184</v>
      </c>
      <c r="AQ5" s="72" t="s">
        <v>184</v>
      </c>
      <c r="AR5" s="72" t="s">
        <v>184</v>
      </c>
      <c r="AS5" s="73" t="s">
        <v>390</v>
      </c>
      <c r="AT5" s="73" t="s">
        <v>176</v>
      </c>
      <c r="AU5" s="73" t="s">
        <v>207</v>
      </c>
    </row>
    <row r="6" spans="1:47" s="81" customFormat="1" ht="280.14999999999998" customHeight="1" x14ac:dyDescent="0.2">
      <c r="A6" s="61">
        <v>3</v>
      </c>
      <c r="B6" s="62" t="s">
        <v>218</v>
      </c>
      <c r="C6" s="63" t="s">
        <v>122</v>
      </c>
      <c r="D6" s="64" t="s">
        <v>227</v>
      </c>
      <c r="E6" s="64" t="s">
        <v>131</v>
      </c>
      <c r="F6" s="65" t="s">
        <v>127</v>
      </c>
      <c r="G6" s="65" t="s">
        <v>229</v>
      </c>
      <c r="H6" s="63" t="s">
        <v>125</v>
      </c>
      <c r="I6" s="66" t="s">
        <v>127</v>
      </c>
      <c r="J6" s="66" t="s">
        <v>127</v>
      </c>
      <c r="K6" s="66" t="s">
        <v>127</v>
      </c>
      <c r="L6" s="60" t="s">
        <v>230</v>
      </c>
      <c r="M6" s="67" t="s">
        <v>276</v>
      </c>
      <c r="N6" s="68">
        <v>3</v>
      </c>
      <c r="O6" s="69">
        <v>3</v>
      </c>
      <c r="P6" s="69">
        <v>3</v>
      </c>
      <c r="Q6" s="69">
        <v>1</v>
      </c>
      <c r="R6" s="69">
        <v>5</v>
      </c>
      <c r="S6" s="69">
        <f t="shared" si="2"/>
        <v>2.8000000000000003</v>
      </c>
      <c r="T6" s="69">
        <v>4</v>
      </c>
      <c r="U6" s="69">
        <v>5</v>
      </c>
      <c r="V6" s="69">
        <f t="shared" si="3"/>
        <v>4.5999999999999996</v>
      </c>
      <c r="W6" s="70">
        <f t="shared" si="4"/>
        <v>12.88</v>
      </c>
      <c r="X6" s="71" t="str">
        <f t="shared" si="0"/>
        <v>M</v>
      </c>
      <c r="Y6" s="67" t="s">
        <v>352</v>
      </c>
      <c r="Z6" s="72" t="s">
        <v>184</v>
      </c>
      <c r="AA6" s="69">
        <v>6</v>
      </c>
      <c r="AB6" s="69">
        <v>0</v>
      </c>
      <c r="AC6" s="69">
        <f t="shared" si="5"/>
        <v>6</v>
      </c>
      <c r="AD6" s="68">
        <f t="shared" si="6"/>
        <v>6.8800000000000008</v>
      </c>
      <c r="AE6" s="71" t="str">
        <f t="shared" si="7"/>
        <v>M</v>
      </c>
      <c r="AF6" s="72" t="s">
        <v>184</v>
      </c>
      <c r="AG6" s="72" t="s">
        <v>184</v>
      </c>
      <c r="AH6" s="72" t="s">
        <v>184</v>
      </c>
      <c r="AI6" s="72" t="s">
        <v>184</v>
      </c>
      <c r="AJ6" s="72" t="s">
        <v>184</v>
      </c>
      <c r="AK6" s="72" t="s">
        <v>184</v>
      </c>
      <c r="AL6" s="72" t="s">
        <v>184</v>
      </c>
      <c r="AM6" s="72" t="s">
        <v>184</v>
      </c>
      <c r="AN6" s="72" t="s">
        <v>184</v>
      </c>
      <c r="AO6" s="72" t="s">
        <v>184</v>
      </c>
      <c r="AP6" s="72" t="s">
        <v>184</v>
      </c>
      <c r="AQ6" s="72" t="s">
        <v>184</v>
      </c>
      <c r="AR6" s="72" t="s">
        <v>184</v>
      </c>
      <c r="AS6" s="73" t="s">
        <v>391</v>
      </c>
      <c r="AT6" s="73" t="s">
        <v>176</v>
      </c>
      <c r="AU6" s="73" t="s">
        <v>207</v>
      </c>
    </row>
    <row r="7" spans="1:47" s="81" customFormat="1" ht="283.89999999999998" customHeight="1" x14ac:dyDescent="0.2">
      <c r="A7" s="61">
        <v>4</v>
      </c>
      <c r="B7" s="62" t="s">
        <v>218</v>
      </c>
      <c r="C7" s="63" t="s">
        <v>17</v>
      </c>
      <c r="D7" s="64" t="s">
        <v>227</v>
      </c>
      <c r="E7" s="64" t="s">
        <v>132</v>
      </c>
      <c r="F7" s="63" t="s">
        <v>127</v>
      </c>
      <c r="G7" s="65" t="s">
        <v>229</v>
      </c>
      <c r="H7" s="63" t="s">
        <v>125</v>
      </c>
      <c r="I7" s="66" t="s">
        <v>127</v>
      </c>
      <c r="J7" s="66" t="s">
        <v>127</v>
      </c>
      <c r="K7" s="66" t="s">
        <v>127</v>
      </c>
      <c r="L7" s="60" t="s">
        <v>230</v>
      </c>
      <c r="M7" s="67" t="s">
        <v>277</v>
      </c>
      <c r="N7" s="68">
        <v>3</v>
      </c>
      <c r="O7" s="69">
        <v>3</v>
      </c>
      <c r="P7" s="69">
        <v>3</v>
      </c>
      <c r="Q7" s="69">
        <v>1</v>
      </c>
      <c r="R7" s="69">
        <v>5</v>
      </c>
      <c r="S7" s="69">
        <f t="shared" si="2"/>
        <v>2.8000000000000003</v>
      </c>
      <c r="T7" s="69">
        <v>4</v>
      </c>
      <c r="U7" s="69">
        <v>5</v>
      </c>
      <c r="V7" s="69">
        <f t="shared" si="3"/>
        <v>4.5999999999999996</v>
      </c>
      <c r="W7" s="70">
        <f t="shared" si="4"/>
        <v>12.88</v>
      </c>
      <c r="X7" s="71" t="str">
        <f t="shared" si="0"/>
        <v>M</v>
      </c>
      <c r="Y7" s="67" t="s">
        <v>353</v>
      </c>
      <c r="Z7" s="72" t="s">
        <v>184</v>
      </c>
      <c r="AA7" s="69">
        <v>5</v>
      </c>
      <c r="AB7" s="69">
        <v>0</v>
      </c>
      <c r="AC7" s="69">
        <f t="shared" si="5"/>
        <v>5</v>
      </c>
      <c r="AD7" s="68">
        <f t="shared" si="6"/>
        <v>7.8800000000000008</v>
      </c>
      <c r="AE7" s="71" t="str">
        <f t="shared" si="7"/>
        <v>M</v>
      </c>
      <c r="AF7" s="72" t="s">
        <v>184</v>
      </c>
      <c r="AG7" s="72" t="s">
        <v>184</v>
      </c>
      <c r="AH7" s="72" t="s">
        <v>184</v>
      </c>
      <c r="AI7" s="72" t="s">
        <v>184</v>
      </c>
      <c r="AJ7" s="72" t="s">
        <v>184</v>
      </c>
      <c r="AK7" s="72" t="s">
        <v>184</v>
      </c>
      <c r="AL7" s="72" t="s">
        <v>184</v>
      </c>
      <c r="AM7" s="72" t="s">
        <v>184</v>
      </c>
      <c r="AN7" s="72" t="s">
        <v>184</v>
      </c>
      <c r="AO7" s="72" t="s">
        <v>184</v>
      </c>
      <c r="AP7" s="72" t="s">
        <v>184</v>
      </c>
      <c r="AQ7" s="72" t="s">
        <v>184</v>
      </c>
      <c r="AR7" s="72" t="s">
        <v>184</v>
      </c>
      <c r="AS7" s="73" t="s">
        <v>392</v>
      </c>
      <c r="AT7" s="73" t="s">
        <v>176</v>
      </c>
      <c r="AU7" s="73" t="s">
        <v>207</v>
      </c>
    </row>
    <row r="8" spans="1:47" s="81" customFormat="1" ht="274.14999999999998" customHeight="1" x14ac:dyDescent="0.2">
      <c r="A8" s="61">
        <v>5</v>
      </c>
      <c r="B8" s="62" t="s">
        <v>218</v>
      </c>
      <c r="C8" s="63" t="s">
        <v>63</v>
      </c>
      <c r="D8" s="64" t="s">
        <v>231</v>
      </c>
      <c r="E8" s="64" t="s">
        <v>126</v>
      </c>
      <c r="F8" s="63" t="s">
        <v>125</v>
      </c>
      <c r="G8" s="63" t="s">
        <v>125</v>
      </c>
      <c r="H8" s="63" t="s">
        <v>125</v>
      </c>
      <c r="I8" s="66" t="s">
        <v>127</v>
      </c>
      <c r="J8" s="66" t="s">
        <v>127</v>
      </c>
      <c r="K8" s="66" t="s">
        <v>127</v>
      </c>
      <c r="L8" s="60" t="s">
        <v>230</v>
      </c>
      <c r="M8" s="67" t="s">
        <v>278</v>
      </c>
      <c r="N8" s="68">
        <v>3</v>
      </c>
      <c r="O8" s="69">
        <v>3</v>
      </c>
      <c r="P8" s="69">
        <v>3</v>
      </c>
      <c r="Q8" s="69">
        <v>1</v>
      </c>
      <c r="R8" s="69">
        <v>1</v>
      </c>
      <c r="S8" s="69">
        <f t="shared" si="2"/>
        <v>2.4000000000000004</v>
      </c>
      <c r="T8" s="69">
        <v>4</v>
      </c>
      <c r="U8" s="69">
        <v>5</v>
      </c>
      <c r="V8" s="69">
        <f t="shared" si="3"/>
        <v>4.5999999999999996</v>
      </c>
      <c r="W8" s="70">
        <f t="shared" si="4"/>
        <v>11.040000000000001</v>
      </c>
      <c r="X8" s="71" t="str">
        <f t="shared" si="0"/>
        <v>M</v>
      </c>
      <c r="Y8" s="67" t="s">
        <v>354</v>
      </c>
      <c r="Z8" s="72" t="s">
        <v>184</v>
      </c>
      <c r="AA8" s="69">
        <v>8</v>
      </c>
      <c r="AB8" s="69">
        <v>0</v>
      </c>
      <c r="AC8" s="69">
        <f t="shared" si="5"/>
        <v>8</v>
      </c>
      <c r="AD8" s="68">
        <f t="shared" si="6"/>
        <v>3.0400000000000009</v>
      </c>
      <c r="AE8" s="71" t="str">
        <f t="shared" si="7"/>
        <v>B</v>
      </c>
      <c r="AF8" s="72" t="s">
        <v>184</v>
      </c>
      <c r="AG8" s="72" t="s">
        <v>184</v>
      </c>
      <c r="AH8" s="72" t="s">
        <v>184</v>
      </c>
      <c r="AI8" s="72" t="s">
        <v>184</v>
      </c>
      <c r="AJ8" s="72" t="s">
        <v>184</v>
      </c>
      <c r="AK8" s="72" t="s">
        <v>184</v>
      </c>
      <c r="AL8" s="72" t="s">
        <v>184</v>
      </c>
      <c r="AM8" s="72" t="s">
        <v>184</v>
      </c>
      <c r="AN8" s="72" t="s">
        <v>184</v>
      </c>
      <c r="AO8" s="72" t="s">
        <v>184</v>
      </c>
      <c r="AP8" s="72" t="s">
        <v>184</v>
      </c>
      <c r="AQ8" s="72" t="s">
        <v>184</v>
      </c>
      <c r="AR8" s="72" t="s">
        <v>184</v>
      </c>
      <c r="AS8" s="73" t="s">
        <v>393</v>
      </c>
      <c r="AT8" s="73" t="s">
        <v>176</v>
      </c>
      <c r="AU8" s="73" t="s">
        <v>207</v>
      </c>
    </row>
    <row r="9" spans="1:47" s="81" customFormat="1" ht="277.14999999999998" customHeight="1" x14ac:dyDescent="0.2">
      <c r="A9" s="61">
        <v>6</v>
      </c>
      <c r="B9" s="62" t="s">
        <v>218</v>
      </c>
      <c r="C9" s="63" t="s">
        <v>10</v>
      </c>
      <c r="D9" s="64" t="s">
        <v>139</v>
      </c>
      <c r="E9" s="64" t="s">
        <v>126</v>
      </c>
      <c r="F9" s="63" t="s">
        <v>125</v>
      </c>
      <c r="G9" s="63" t="s">
        <v>125</v>
      </c>
      <c r="H9" s="63" t="s">
        <v>125</v>
      </c>
      <c r="I9" s="66" t="s">
        <v>127</v>
      </c>
      <c r="J9" s="66" t="s">
        <v>127</v>
      </c>
      <c r="K9" s="66" t="s">
        <v>127</v>
      </c>
      <c r="L9" s="60" t="s">
        <v>230</v>
      </c>
      <c r="M9" s="67" t="s">
        <v>279</v>
      </c>
      <c r="N9" s="74">
        <v>3</v>
      </c>
      <c r="O9" s="69">
        <v>3</v>
      </c>
      <c r="P9" s="69">
        <v>3</v>
      </c>
      <c r="Q9" s="69">
        <v>1</v>
      </c>
      <c r="R9" s="69">
        <v>1</v>
      </c>
      <c r="S9" s="69">
        <f t="shared" si="2"/>
        <v>2.4000000000000004</v>
      </c>
      <c r="T9" s="69">
        <v>4</v>
      </c>
      <c r="U9" s="69">
        <v>5</v>
      </c>
      <c r="V9" s="69">
        <f t="shared" si="3"/>
        <v>4.5999999999999996</v>
      </c>
      <c r="W9" s="70">
        <f t="shared" si="4"/>
        <v>11.040000000000001</v>
      </c>
      <c r="X9" s="71" t="str">
        <f t="shared" si="0"/>
        <v>M</v>
      </c>
      <c r="Y9" s="67" t="s">
        <v>354</v>
      </c>
      <c r="Z9" s="72" t="s">
        <v>184</v>
      </c>
      <c r="AA9" s="69">
        <v>9</v>
      </c>
      <c r="AB9" s="69">
        <v>0</v>
      </c>
      <c r="AC9" s="69">
        <f t="shared" si="5"/>
        <v>9</v>
      </c>
      <c r="AD9" s="68">
        <f t="shared" si="6"/>
        <v>2.0400000000000009</v>
      </c>
      <c r="AE9" s="71" t="str">
        <f t="shared" si="7"/>
        <v>B</v>
      </c>
      <c r="AF9" s="72" t="s">
        <v>184</v>
      </c>
      <c r="AG9" s="72" t="s">
        <v>184</v>
      </c>
      <c r="AH9" s="72" t="s">
        <v>184</v>
      </c>
      <c r="AI9" s="72" t="s">
        <v>184</v>
      </c>
      <c r="AJ9" s="72" t="s">
        <v>184</v>
      </c>
      <c r="AK9" s="72" t="s">
        <v>184</v>
      </c>
      <c r="AL9" s="72" t="s">
        <v>184</v>
      </c>
      <c r="AM9" s="72" t="s">
        <v>184</v>
      </c>
      <c r="AN9" s="72" t="s">
        <v>184</v>
      </c>
      <c r="AO9" s="72" t="s">
        <v>184</v>
      </c>
      <c r="AP9" s="72" t="s">
        <v>184</v>
      </c>
      <c r="AQ9" s="72" t="s">
        <v>184</v>
      </c>
      <c r="AR9" s="72" t="s">
        <v>184</v>
      </c>
      <c r="AS9" s="73"/>
      <c r="AT9" s="73"/>
      <c r="AU9" s="73"/>
    </row>
    <row r="10" spans="1:47" s="81" customFormat="1" ht="286.89999999999998" customHeight="1" x14ac:dyDescent="0.2">
      <c r="A10" s="61">
        <v>7</v>
      </c>
      <c r="B10" s="62" t="s">
        <v>218</v>
      </c>
      <c r="C10" s="63" t="s">
        <v>11</v>
      </c>
      <c r="D10" s="64" t="s">
        <v>232</v>
      </c>
      <c r="E10" s="64" t="s">
        <v>126</v>
      </c>
      <c r="F10" s="63" t="s">
        <v>125</v>
      </c>
      <c r="G10" s="63" t="s">
        <v>125</v>
      </c>
      <c r="H10" s="63" t="s">
        <v>125</v>
      </c>
      <c r="I10" s="66" t="s">
        <v>127</v>
      </c>
      <c r="J10" s="66" t="s">
        <v>127</v>
      </c>
      <c r="K10" s="66" t="s">
        <v>127</v>
      </c>
      <c r="L10" s="60" t="s">
        <v>230</v>
      </c>
      <c r="M10" s="64" t="s">
        <v>280</v>
      </c>
      <c r="N10" s="63">
        <v>3</v>
      </c>
      <c r="O10" s="69">
        <v>3</v>
      </c>
      <c r="P10" s="69">
        <v>3</v>
      </c>
      <c r="Q10" s="69">
        <v>1</v>
      </c>
      <c r="R10" s="69">
        <v>1</v>
      </c>
      <c r="S10" s="69">
        <f t="shared" si="2"/>
        <v>2.4000000000000004</v>
      </c>
      <c r="T10" s="69">
        <v>4</v>
      </c>
      <c r="U10" s="69">
        <v>5</v>
      </c>
      <c r="V10" s="69">
        <f t="shared" si="3"/>
        <v>4.5999999999999996</v>
      </c>
      <c r="W10" s="70">
        <f t="shared" si="4"/>
        <v>11.040000000000001</v>
      </c>
      <c r="X10" s="71" t="str">
        <f t="shared" si="0"/>
        <v>M</v>
      </c>
      <c r="Y10" s="67" t="s">
        <v>355</v>
      </c>
      <c r="Z10" s="72" t="s">
        <v>184</v>
      </c>
      <c r="AA10" s="69">
        <v>9</v>
      </c>
      <c r="AB10" s="69">
        <v>0</v>
      </c>
      <c r="AC10" s="69">
        <f t="shared" si="5"/>
        <v>9</v>
      </c>
      <c r="AD10" s="68">
        <f t="shared" si="6"/>
        <v>2.0400000000000009</v>
      </c>
      <c r="AE10" s="71" t="str">
        <f t="shared" si="7"/>
        <v>B</v>
      </c>
      <c r="AF10" s="72" t="s">
        <v>184</v>
      </c>
      <c r="AG10" s="72" t="s">
        <v>184</v>
      </c>
      <c r="AH10" s="72" t="s">
        <v>184</v>
      </c>
      <c r="AI10" s="72" t="s">
        <v>184</v>
      </c>
      <c r="AJ10" s="72" t="s">
        <v>184</v>
      </c>
      <c r="AK10" s="72" t="s">
        <v>184</v>
      </c>
      <c r="AL10" s="72" t="s">
        <v>184</v>
      </c>
      <c r="AM10" s="72" t="s">
        <v>184</v>
      </c>
      <c r="AN10" s="72" t="s">
        <v>184</v>
      </c>
      <c r="AO10" s="72" t="s">
        <v>184</v>
      </c>
      <c r="AP10" s="72" t="s">
        <v>184</v>
      </c>
      <c r="AQ10" s="72" t="s">
        <v>184</v>
      </c>
      <c r="AR10" s="72" t="s">
        <v>184</v>
      </c>
      <c r="AS10" s="73" t="s">
        <v>394</v>
      </c>
      <c r="AT10" s="73" t="s">
        <v>176</v>
      </c>
      <c r="AU10" s="73" t="s">
        <v>207</v>
      </c>
    </row>
    <row r="11" spans="1:47" s="81" customFormat="1" ht="283.14999999999998" customHeight="1" x14ac:dyDescent="0.2">
      <c r="A11" s="61">
        <v>8</v>
      </c>
      <c r="B11" s="62" t="s">
        <v>20</v>
      </c>
      <c r="C11" s="63" t="s">
        <v>200</v>
      </c>
      <c r="D11" s="64" t="s">
        <v>233</v>
      </c>
      <c r="E11" s="64" t="s">
        <v>126</v>
      </c>
      <c r="F11" s="63" t="s">
        <v>125</v>
      </c>
      <c r="G11" s="63" t="s">
        <v>125</v>
      </c>
      <c r="H11" s="63" t="s">
        <v>125</v>
      </c>
      <c r="I11" s="66" t="s">
        <v>127</v>
      </c>
      <c r="J11" s="66" t="s">
        <v>127</v>
      </c>
      <c r="K11" s="66" t="s">
        <v>127</v>
      </c>
      <c r="L11" s="60" t="s">
        <v>230</v>
      </c>
      <c r="M11" s="67" t="s">
        <v>281</v>
      </c>
      <c r="N11" s="63">
        <v>3</v>
      </c>
      <c r="O11" s="69">
        <v>3</v>
      </c>
      <c r="P11" s="69">
        <v>3</v>
      </c>
      <c r="Q11" s="69">
        <v>1</v>
      </c>
      <c r="R11" s="69">
        <v>1</v>
      </c>
      <c r="S11" s="69">
        <f t="shared" si="2"/>
        <v>2.4000000000000004</v>
      </c>
      <c r="T11" s="69">
        <v>3</v>
      </c>
      <c r="U11" s="69">
        <v>5</v>
      </c>
      <c r="V11" s="69">
        <f t="shared" si="3"/>
        <v>4.2</v>
      </c>
      <c r="W11" s="70">
        <f t="shared" si="4"/>
        <v>10.080000000000002</v>
      </c>
      <c r="X11" s="71" t="str">
        <f t="shared" si="0"/>
        <v>M</v>
      </c>
      <c r="Y11" s="67" t="s">
        <v>356</v>
      </c>
      <c r="Z11" s="72" t="s">
        <v>184</v>
      </c>
      <c r="AA11" s="69">
        <v>7</v>
      </c>
      <c r="AB11" s="69">
        <v>0</v>
      </c>
      <c r="AC11" s="69">
        <f t="shared" si="5"/>
        <v>7</v>
      </c>
      <c r="AD11" s="68">
        <f t="shared" si="6"/>
        <v>3.0800000000000018</v>
      </c>
      <c r="AE11" s="71" t="str">
        <f t="shared" si="7"/>
        <v>B</v>
      </c>
      <c r="AF11" s="72" t="s">
        <v>184</v>
      </c>
      <c r="AG11" s="72" t="s">
        <v>184</v>
      </c>
      <c r="AH11" s="72" t="s">
        <v>184</v>
      </c>
      <c r="AI11" s="72" t="s">
        <v>184</v>
      </c>
      <c r="AJ11" s="72" t="s">
        <v>184</v>
      </c>
      <c r="AK11" s="72" t="s">
        <v>184</v>
      </c>
      <c r="AL11" s="72" t="s">
        <v>184</v>
      </c>
      <c r="AM11" s="72" t="s">
        <v>184</v>
      </c>
      <c r="AN11" s="72" t="s">
        <v>184</v>
      </c>
      <c r="AO11" s="72" t="s">
        <v>184</v>
      </c>
      <c r="AP11" s="72" t="s">
        <v>184</v>
      </c>
      <c r="AQ11" s="72" t="s">
        <v>184</v>
      </c>
      <c r="AR11" s="72" t="s">
        <v>184</v>
      </c>
      <c r="AS11" s="73" t="s">
        <v>395</v>
      </c>
      <c r="AT11" s="73" t="s">
        <v>176</v>
      </c>
      <c r="AU11" s="73" t="s">
        <v>207</v>
      </c>
    </row>
    <row r="12" spans="1:47" s="81" customFormat="1" ht="283.89999999999998" customHeight="1" x14ac:dyDescent="0.2">
      <c r="A12" s="61">
        <v>9</v>
      </c>
      <c r="B12" s="62" t="s">
        <v>20</v>
      </c>
      <c r="C12" s="63" t="s">
        <v>6</v>
      </c>
      <c r="D12" s="64" t="s">
        <v>234</v>
      </c>
      <c r="E12" s="64" t="s">
        <v>126</v>
      </c>
      <c r="F12" s="63" t="s">
        <v>125</v>
      </c>
      <c r="G12" s="63" t="s">
        <v>125</v>
      </c>
      <c r="H12" s="63" t="s">
        <v>125</v>
      </c>
      <c r="I12" s="66" t="s">
        <v>127</v>
      </c>
      <c r="J12" s="66" t="s">
        <v>127</v>
      </c>
      <c r="K12" s="66" t="s">
        <v>127</v>
      </c>
      <c r="L12" s="60" t="s">
        <v>230</v>
      </c>
      <c r="M12" s="82" t="s">
        <v>282</v>
      </c>
      <c r="N12" s="83">
        <v>3</v>
      </c>
      <c r="O12" s="69">
        <v>1</v>
      </c>
      <c r="P12" s="69">
        <v>3</v>
      </c>
      <c r="Q12" s="69">
        <v>1</v>
      </c>
      <c r="R12" s="69">
        <v>1</v>
      </c>
      <c r="S12" s="69">
        <f t="shared" si="2"/>
        <v>2.1</v>
      </c>
      <c r="T12" s="69">
        <v>3</v>
      </c>
      <c r="U12" s="69">
        <v>3</v>
      </c>
      <c r="V12" s="69">
        <f t="shared" si="3"/>
        <v>3</v>
      </c>
      <c r="W12" s="70">
        <f t="shared" si="4"/>
        <v>6.3000000000000007</v>
      </c>
      <c r="X12" s="71" t="str">
        <f t="shared" si="0"/>
        <v>M</v>
      </c>
      <c r="Y12" s="67" t="s">
        <v>347</v>
      </c>
      <c r="Z12" s="72" t="s">
        <v>184</v>
      </c>
      <c r="AA12" s="69">
        <v>6</v>
      </c>
      <c r="AB12" s="69">
        <v>0</v>
      </c>
      <c r="AC12" s="69">
        <f t="shared" si="5"/>
        <v>6</v>
      </c>
      <c r="AD12" s="68">
        <f t="shared" si="6"/>
        <v>0.30000000000000071</v>
      </c>
      <c r="AE12" s="71" t="str">
        <f t="shared" si="7"/>
        <v>R</v>
      </c>
      <c r="AF12" s="72" t="s">
        <v>184</v>
      </c>
      <c r="AG12" s="72" t="s">
        <v>184</v>
      </c>
      <c r="AH12" s="72" t="s">
        <v>184</v>
      </c>
      <c r="AI12" s="72" t="s">
        <v>184</v>
      </c>
      <c r="AJ12" s="72" t="s">
        <v>184</v>
      </c>
      <c r="AK12" s="72" t="s">
        <v>184</v>
      </c>
      <c r="AL12" s="72" t="s">
        <v>184</v>
      </c>
      <c r="AM12" s="72" t="s">
        <v>184</v>
      </c>
      <c r="AN12" s="72" t="s">
        <v>184</v>
      </c>
      <c r="AO12" s="72" t="s">
        <v>184</v>
      </c>
      <c r="AP12" s="72" t="s">
        <v>184</v>
      </c>
      <c r="AQ12" s="72" t="s">
        <v>184</v>
      </c>
      <c r="AR12" s="72" t="s">
        <v>184</v>
      </c>
      <c r="AS12" s="73" t="s">
        <v>165</v>
      </c>
      <c r="AT12" s="73" t="s">
        <v>176</v>
      </c>
      <c r="AU12" s="73" t="s">
        <v>207</v>
      </c>
    </row>
    <row r="13" spans="1:47" s="81" customFormat="1" ht="280.89999999999998" customHeight="1" x14ac:dyDescent="0.2">
      <c r="A13" s="61">
        <v>10</v>
      </c>
      <c r="B13" s="62" t="s">
        <v>20</v>
      </c>
      <c r="C13" s="63" t="s">
        <v>64</v>
      </c>
      <c r="D13" s="64" t="s">
        <v>169</v>
      </c>
      <c r="E13" s="64" t="s">
        <v>126</v>
      </c>
      <c r="F13" s="63" t="s">
        <v>125</v>
      </c>
      <c r="G13" s="63" t="s">
        <v>125</v>
      </c>
      <c r="H13" s="63" t="s">
        <v>125</v>
      </c>
      <c r="I13" s="66" t="s">
        <v>127</v>
      </c>
      <c r="J13" s="66" t="s">
        <v>127</v>
      </c>
      <c r="K13" s="66" t="s">
        <v>127</v>
      </c>
      <c r="L13" s="60" t="s">
        <v>230</v>
      </c>
      <c r="M13" s="82" t="s">
        <v>283</v>
      </c>
      <c r="N13" s="83">
        <v>3</v>
      </c>
      <c r="O13" s="69">
        <v>5</v>
      </c>
      <c r="P13" s="69">
        <v>3</v>
      </c>
      <c r="Q13" s="69">
        <v>1</v>
      </c>
      <c r="R13" s="69">
        <v>1</v>
      </c>
      <c r="S13" s="69">
        <f t="shared" si="2"/>
        <v>2.7000000000000006</v>
      </c>
      <c r="T13" s="69">
        <v>3</v>
      </c>
      <c r="U13" s="69">
        <v>3</v>
      </c>
      <c r="V13" s="69">
        <f t="shared" si="3"/>
        <v>3</v>
      </c>
      <c r="W13" s="70">
        <f t="shared" si="4"/>
        <v>8.1000000000000014</v>
      </c>
      <c r="X13" s="71" t="str">
        <f t="shared" si="0"/>
        <v>M</v>
      </c>
      <c r="Y13" s="67" t="s">
        <v>349</v>
      </c>
      <c r="Z13" s="72" t="s">
        <v>184</v>
      </c>
      <c r="AA13" s="69">
        <v>5</v>
      </c>
      <c r="AB13" s="69">
        <v>0</v>
      </c>
      <c r="AC13" s="69">
        <f t="shared" si="5"/>
        <v>5</v>
      </c>
      <c r="AD13" s="68">
        <f t="shared" si="6"/>
        <v>3.1000000000000014</v>
      </c>
      <c r="AE13" s="71" t="str">
        <f t="shared" si="7"/>
        <v>B</v>
      </c>
      <c r="AF13" s="72" t="s">
        <v>184</v>
      </c>
      <c r="AG13" s="72" t="s">
        <v>184</v>
      </c>
      <c r="AH13" s="72" t="s">
        <v>184</v>
      </c>
      <c r="AI13" s="72" t="s">
        <v>184</v>
      </c>
      <c r="AJ13" s="72" t="s">
        <v>184</v>
      </c>
      <c r="AK13" s="72" t="s">
        <v>184</v>
      </c>
      <c r="AL13" s="72" t="s">
        <v>184</v>
      </c>
      <c r="AM13" s="72" t="s">
        <v>184</v>
      </c>
      <c r="AN13" s="72" t="s">
        <v>184</v>
      </c>
      <c r="AO13" s="72" t="s">
        <v>184</v>
      </c>
      <c r="AP13" s="72" t="s">
        <v>184</v>
      </c>
      <c r="AQ13" s="72" t="s">
        <v>184</v>
      </c>
      <c r="AR13" s="72" t="s">
        <v>184</v>
      </c>
      <c r="AS13" s="73" t="s">
        <v>396</v>
      </c>
      <c r="AT13" s="73" t="s">
        <v>176</v>
      </c>
      <c r="AU13" s="73" t="s">
        <v>206</v>
      </c>
    </row>
    <row r="14" spans="1:47" s="81" customFormat="1" ht="287.64999999999998" customHeight="1" x14ac:dyDescent="0.2">
      <c r="A14" s="61">
        <v>11</v>
      </c>
      <c r="B14" s="62" t="s">
        <v>20</v>
      </c>
      <c r="C14" s="63" t="s">
        <v>19</v>
      </c>
      <c r="D14" s="64" t="s">
        <v>169</v>
      </c>
      <c r="E14" s="64" t="s">
        <v>126</v>
      </c>
      <c r="F14" s="63" t="s">
        <v>125</v>
      </c>
      <c r="G14" s="63" t="s">
        <v>125</v>
      </c>
      <c r="H14" s="63" t="s">
        <v>125</v>
      </c>
      <c r="I14" s="66" t="s">
        <v>127</v>
      </c>
      <c r="J14" s="66" t="s">
        <v>127</v>
      </c>
      <c r="K14" s="66" t="s">
        <v>127</v>
      </c>
      <c r="L14" s="60" t="s">
        <v>230</v>
      </c>
      <c r="M14" s="67" t="s">
        <v>284</v>
      </c>
      <c r="N14" s="68">
        <v>3</v>
      </c>
      <c r="O14" s="69">
        <v>5</v>
      </c>
      <c r="P14" s="69">
        <v>3</v>
      </c>
      <c r="Q14" s="69">
        <v>1</v>
      </c>
      <c r="R14" s="69">
        <v>1</v>
      </c>
      <c r="S14" s="69">
        <f t="shared" si="2"/>
        <v>2.7000000000000006</v>
      </c>
      <c r="T14" s="69">
        <v>3</v>
      </c>
      <c r="U14" s="69">
        <v>3</v>
      </c>
      <c r="V14" s="69">
        <f t="shared" si="3"/>
        <v>3</v>
      </c>
      <c r="W14" s="70">
        <f t="shared" si="4"/>
        <v>8.1000000000000014</v>
      </c>
      <c r="X14" s="71" t="str">
        <f t="shared" si="0"/>
        <v>M</v>
      </c>
      <c r="Y14" s="67" t="s">
        <v>350</v>
      </c>
      <c r="Z14" s="72" t="s">
        <v>184</v>
      </c>
      <c r="AA14" s="69">
        <v>5</v>
      </c>
      <c r="AB14" s="69">
        <v>0</v>
      </c>
      <c r="AC14" s="69">
        <f t="shared" si="5"/>
        <v>5</v>
      </c>
      <c r="AD14" s="68">
        <f t="shared" si="6"/>
        <v>3.1000000000000014</v>
      </c>
      <c r="AE14" s="71" t="str">
        <f t="shared" si="7"/>
        <v>B</v>
      </c>
      <c r="AF14" s="72" t="s">
        <v>184</v>
      </c>
      <c r="AG14" s="72" t="s">
        <v>184</v>
      </c>
      <c r="AH14" s="72" t="s">
        <v>184</v>
      </c>
      <c r="AI14" s="72" t="s">
        <v>184</v>
      </c>
      <c r="AJ14" s="72" t="s">
        <v>184</v>
      </c>
      <c r="AK14" s="72" t="s">
        <v>184</v>
      </c>
      <c r="AL14" s="72" t="s">
        <v>184</v>
      </c>
      <c r="AM14" s="72" t="s">
        <v>184</v>
      </c>
      <c r="AN14" s="72" t="s">
        <v>184</v>
      </c>
      <c r="AO14" s="72" t="s">
        <v>184</v>
      </c>
      <c r="AP14" s="72" t="s">
        <v>184</v>
      </c>
      <c r="AQ14" s="72" t="s">
        <v>184</v>
      </c>
      <c r="AR14" s="72" t="s">
        <v>184</v>
      </c>
      <c r="AS14" s="73" t="s">
        <v>397</v>
      </c>
      <c r="AT14" s="73" t="s">
        <v>176</v>
      </c>
      <c r="AU14" s="73" t="s">
        <v>206</v>
      </c>
    </row>
    <row r="15" spans="1:47" ht="271.89999999999998" customHeight="1" x14ac:dyDescent="0.25">
      <c r="A15" s="61">
        <v>12</v>
      </c>
      <c r="B15" s="62" t="s">
        <v>20</v>
      </c>
      <c r="C15" s="63" t="s">
        <v>201</v>
      </c>
      <c r="D15" s="64" t="s">
        <v>169</v>
      </c>
      <c r="E15" s="64" t="s">
        <v>126</v>
      </c>
      <c r="F15" s="63" t="s">
        <v>125</v>
      </c>
      <c r="G15" s="63" t="s">
        <v>125</v>
      </c>
      <c r="H15" s="63" t="s">
        <v>125</v>
      </c>
      <c r="I15" s="66" t="s">
        <v>127</v>
      </c>
      <c r="J15" s="66" t="s">
        <v>127</v>
      </c>
      <c r="K15" s="66" t="s">
        <v>127</v>
      </c>
      <c r="L15" s="60" t="s">
        <v>230</v>
      </c>
      <c r="M15" s="82" t="s">
        <v>285</v>
      </c>
      <c r="N15" s="83">
        <v>3</v>
      </c>
      <c r="O15" s="69">
        <v>3</v>
      </c>
      <c r="P15" s="69">
        <v>3</v>
      </c>
      <c r="Q15" s="69">
        <v>1</v>
      </c>
      <c r="R15" s="69">
        <v>1</v>
      </c>
      <c r="S15" s="69">
        <f t="shared" si="2"/>
        <v>2.4000000000000004</v>
      </c>
      <c r="T15" s="69">
        <v>3</v>
      </c>
      <c r="U15" s="69">
        <v>3</v>
      </c>
      <c r="V15" s="69">
        <f t="shared" si="3"/>
        <v>3</v>
      </c>
      <c r="W15" s="70">
        <f t="shared" si="4"/>
        <v>7.2000000000000011</v>
      </c>
      <c r="X15" s="71" t="str">
        <f t="shared" si="0"/>
        <v>M</v>
      </c>
      <c r="Y15" s="67" t="s">
        <v>357</v>
      </c>
      <c r="Z15" s="72" t="s">
        <v>184</v>
      </c>
      <c r="AA15" s="69">
        <v>4</v>
      </c>
      <c r="AB15" s="69">
        <v>0</v>
      </c>
      <c r="AC15" s="69">
        <f t="shared" si="5"/>
        <v>4</v>
      </c>
      <c r="AD15" s="68">
        <f t="shared" si="6"/>
        <v>3.2000000000000011</v>
      </c>
      <c r="AE15" s="71" t="str">
        <f t="shared" si="7"/>
        <v>B</v>
      </c>
      <c r="AF15" s="72" t="s">
        <v>184</v>
      </c>
      <c r="AG15" s="72" t="s">
        <v>184</v>
      </c>
      <c r="AH15" s="72" t="s">
        <v>184</v>
      </c>
      <c r="AI15" s="72" t="s">
        <v>184</v>
      </c>
      <c r="AJ15" s="72" t="s">
        <v>184</v>
      </c>
      <c r="AK15" s="72" t="s">
        <v>184</v>
      </c>
      <c r="AL15" s="72" t="s">
        <v>184</v>
      </c>
      <c r="AM15" s="72" t="s">
        <v>184</v>
      </c>
      <c r="AN15" s="72" t="s">
        <v>184</v>
      </c>
      <c r="AO15" s="72" t="s">
        <v>184</v>
      </c>
      <c r="AP15" s="72" t="s">
        <v>184</v>
      </c>
      <c r="AQ15" s="72" t="s">
        <v>184</v>
      </c>
      <c r="AR15" s="72" t="s">
        <v>184</v>
      </c>
      <c r="AS15" s="73" t="s">
        <v>166</v>
      </c>
      <c r="AT15" s="73" t="s">
        <v>176</v>
      </c>
      <c r="AU15" s="73" t="s">
        <v>207</v>
      </c>
    </row>
    <row r="16" spans="1:47" ht="279" customHeight="1" x14ac:dyDescent="0.25">
      <c r="A16" s="61">
        <v>13</v>
      </c>
      <c r="B16" s="62" t="s">
        <v>20</v>
      </c>
      <c r="C16" s="63" t="s">
        <v>177</v>
      </c>
      <c r="D16" s="64" t="s">
        <v>169</v>
      </c>
      <c r="E16" s="64" t="s">
        <v>126</v>
      </c>
      <c r="F16" s="63" t="s">
        <v>125</v>
      </c>
      <c r="G16" s="63" t="s">
        <v>125</v>
      </c>
      <c r="H16" s="63" t="s">
        <v>125</v>
      </c>
      <c r="I16" s="66" t="s">
        <v>127</v>
      </c>
      <c r="J16" s="66" t="s">
        <v>127</v>
      </c>
      <c r="K16" s="66" t="s">
        <v>127</v>
      </c>
      <c r="L16" s="60" t="s">
        <v>230</v>
      </c>
      <c r="M16" s="82" t="s">
        <v>286</v>
      </c>
      <c r="N16" s="83">
        <v>3</v>
      </c>
      <c r="O16" s="69">
        <v>5</v>
      </c>
      <c r="P16" s="69">
        <v>3</v>
      </c>
      <c r="Q16" s="69">
        <v>1</v>
      </c>
      <c r="R16" s="69">
        <v>1</v>
      </c>
      <c r="S16" s="69">
        <f t="shared" si="2"/>
        <v>2.7000000000000006</v>
      </c>
      <c r="T16" s="69">
        <v>3</v>
      </c>
      <c r="U16" s="69">
        <v>3</v>
      </c>
      <c r="V16" s="69">
        <f t="shared" si="3"/>
        <v>3</v>
      </c>
      <c r="W16" s="70">
        <f t="shared" si="4"/>
        <v>8.1000000000000014</v>
      </c>
      <c r="X16" s="71" t="str">
        <f t="shared" si="0"/>
        <v>M</v>
      </c>
      <c r="Y16" s="67" t="s">
        <v>356</v>
      </c>
      <c r="Z16" s="72" t="s">
        <v>184</v>
      </c>
      <c r="AA16" s="69">
        <v>5</v>
      </c>
      <c r="AB16" s="69">
        <v>0</v>
      </c>
      <c r="AC16" s="69">
        <f t="shared" si="5"/>
        <v>5</v>
      </c>
      <c r="AD16" s="68">
        <f t="shared" si="6"/>
        <v>3.1000000000000014</v>
      </c>
      <c r="AE16" s="71" t="str">
        <f t="shared" si="7"/>
        <v>B</v>
      </c>
      <c r="AF16" s="72" t="s">
        <v>184</v>
      </c>
      <c r="AG16" s="72" t="s">
        <v>184</v>
      </c>
      <c r="AH16" s="72" t="s">
        <v>184</v>
      </c>
      <c r="AI16" s="72" t="s">
        <v>184</v>
      </c>
      <c r="AJ16" s="72" t="s">
        <v>184</v>
      </c>
      <c r="AK16" s="72" t="s">
        <v>184</v>
      </c>
      <c r="AL16" s="72" t="s">
        <v>184</v>
      </c>
      <c r="AM16" s="72" t="s">
        <v>184</v>
      </c>
      <c r="AN16" s="72" t="s">
        <v>184</v>
      </c>
      <c r="AO16" s="72" t="s">
        <v>184</v>
      </c>
      <c r="AP16" s="72" t="s">
        <v>184</v>
      </c>
      <c r="AQ16" s="72" t="s">
        <v>184</v>
      </c>
      <c r="AR16" s="72" t="s">
        <v>184</v>
      </c>
      <c r="AS16" s="73" t="s">
        <v>208</v>
      </c>
      <c r="AT16" s="73" t="s">
        <v>176</v>
      </c>
      <c r="AU16" s="73" t="s">
        <v>207</v>
      </c>
    </row>
    <row r="17" spans="1:47" ht="286.89999999999998" customHeight="1" x14ac:dyDescent="0.25">
      <c r="A17" s="61">
        <v>14</v>
      </c>
      <c r="B17" s="62" t="s">
        <v>58</v>
      </c>
      <c r="C17" s="63" t="s">
        <v>21</v>
      </c>
      <c r="D17" s="64" t="s">
        <v>235</v>
      </c>
      <c r="E17" s="64" t="s">
        <v>126</v>
      </c>
      <c r="F17" s="63" t="s">
        <v>125</v>
      </c>
      <c r="G17" s="63" t="s">
        <v>125</v>
      </c>
      <c r="H17" s="63" t="s">
        <v>125</v>
      </c>
      <c r="I17" s="66" t="s">
        <v>127</v>
      </c>
      <c r="J17" s="66" t="s">
        <v>127</v>
      </c>
      <c r="K17" s="66" t="s">
        <v>127</v>
      </c>
      <c r="L17" s="60" t="s">
        <v>236</v>
      </c>
      <c r="M17" s="82" t="s">
        <v>287</v>
      </c>
      <c r="N17" s="83">
        <v>5</v>
      </c>
      <c r="O17" s="69">
        <v>1</v>
      </c>
      <c r="P17" s="69">
        <v>3</v>
      </c>
      <c r="Q17" s="69">
        <v>1</v>
      </c>
      <c r="R17" s="69">
        <v>1</v>
      </c>
      <c r="S17" s="69">
        <f t="shared" si="2"/>
        <v>2.9</v>
      </c>
      <c r="T17" s="69">
        <v>3</v>
      </c>
      <c r="U17" s="69">
        <v>3</v>
      </c>
      <c r="V17" s="69">
        <f t="shared" si="3"/>
        <v>3</v>
      </c>
      <c r="W17" s="70">
        <f t="shared" si="4"/>
        <v>8.6999999999999993</v>
      </c>
      <c r="X17" s="71" t="str">
        <f t="shared" si="0"/>
        <v>M</v>
      </c>
      <c r="Y17" s="67" t="s">
        <v>358</v>
      </c>
      <c r="Z17" s="72" t="s">
        <v>184</v>
      </c>
      <c r="AA17" s="69">
        <v>8</v>
      </c>
      <c r="AB17" s="69">
        <v>0</v>
      </c>
      <c r="AC17" s="69">
        <f t="shared" si="5"/>
        <v>8</v>
      </c>
      <c r="AD17" s="68">
        <f t="shared" si="6"/>
        <v>0.69999999999999929</v>
      </c>
      <c r="AE17" s="71" t="str">
        <f t="shared" si="7"/>
        <v>R</v>
      </c>
      <c r="AF17" s="72" t="s">
        <v>184</v>
      </c>
      <c r="AG17" s="72" t="s">
        <v>184</v>
      </c>
      <c r="AH17" s="72" t="s">
        <v>184</v>
      </c>
      <c r="AI17" s="72" t="s">
        <v>184</v>
      </c>
      <c r="AJ17" s="72" t="s">
        <v>184</v>
      </c>
      <c r="AK17" s="72" t="s">
        <v>184</v>
      </c>
      <c r="AL17" s="72" t="s">
        <v>184</v>
      </c>
      <c r="AM17" s="72" t="s">
        <v>184</v>
      </c>
      <c r="AN17" s="72" t="s">
        <v>184</v>
      </c>
      <c r="AO17" s="72" t="s">
        <v>184</v>
      </c>
      <c r="AP17" s="72" t="s">
        <v>184</v>
      </c>
      <c r="AQ17" s="72" t="s">
        <v>184</v>
      </c>
      <c r="AR17" s="72" t="s">
        <v>184</v>
      </c>
      <c r="AS17" s="73"/>
      <c r="AT17" s="73"/>
      <c r="AU17" s="73"/>
    </row>
    <row r="18" spans="1:47" ht="286.14999999999998" customHeight="1" x14ac:dyDescent="0.25">
      <c r="A18" s="61">
        <v>15</v>
      </c>
      <c r="B18" s="62" t="s">
        <v>20</v>
      </c>
      <c r="C18" s="63" t="s">
        <v>237</v>
      </c>
      <c r="D18" s="64" t="s">
        <v>140</v>
      </c>
      <c r="E18" s="64" t="s">
        <v>126</v>
      </c>
      <c r="F18" s="63" t="s">
        <v>125</v>
      </c>
      <c r="G18" s="63" t="s">
        <v>125</v>
      </c>
      <c r="H18" s="63" t="s">
        <v>125</v>
      </c>
      <c r="I18" s="66" t="s">
        <v>127</v>
      </c>
      <c r="J18" s="66" t="s">
        <v>127</v>
      </c>
      <c r="K18" s="66" t="s">
        <v>127</v>
      </c>
      <c r="L18" s="60" t="s">
        <v>230</v>
      </c>
      <c r="M18" s="82" t="s">
        <v>288</v>
      </c>
      <c r="N18" s="83">
        <v>3</v>
      </c>
      <c r="O18" s="69">
        <v>1</v>
      </c>
      <c r="P18" s="69">
        <v>3</v>
      </c>
      <c r="Q18" s="69">
        <v>1</v>
      </c>
      <c r="R18" s="69">
        <v>1</v>
      </c>
      <c r="S18" s="69">
        <f t="shared" si="2"/>
        <v>2.1</v>
      </c>
      <c r="T18" s="69">
        <v>3</v>
      </c>
      <c r="U18" s="69">
        <v>3</v>
      </c>
      <c r="V18" s="69">
        <f t="shared" si="3"/>
        <v>3</v>
      </c>
      <c r="W18" s="70">
        <f t="shared" si="4"/>
        <v>6.3000000000000007</v>
      </c>
      <c r="X18" s="71" t="str">
        <f t="shared" si="0"/>
        <v>M</v>
      </c>
      <c r="Y18" s="67" t="s">
        <v>348</v>
      </c>
      <c r="Z18" s="72" t="s">
        <v>184</v>
      </c>
      <c r="AA18" s="69">
        <v>6</v>
      </c>
      <c r="AB18" s="69">
        <v>0</v>
      </c>
      <c r="AC18" s="69">
        <f t="shared" si="5"/>
        <v>6</v>
      </c>
      <c r="AD18" s="68">
        <f t="shared" si="6"/>
        <v>0.30000000000000071</v>
      </c>
      <c r="AE18" s="71" t="str">
        <f t="shared" si="7"/>
        <v>R</v>
      </c>
      <c r="AF18" s="72" t="s">
        <v>184</v>
      </c>
      <c r="AG18" s="72" t="s">
        <v>184</v>
      </c>
      <c r="AH18" s="72" t="s">
        <v>184</v>
      </c>
      <c r="AI18" s="72" t="s">
        <v>184</v>
      </c>
      <c r="AJ18" s="72" t="s">
        <v>184</v>
      </c>
      <c r="AK18" s="72" t="s">
        <v>184</v>
      </c>
      <c r="AL18" s="72" t="s">
        <v>184</v>
      </c>
      <c r="AM18" s="72" t="s">
        <v>184</v>
      </c>
      <c r="AN18" s="72" t="s">
        <v>184</v>
      </c>
      <c r="AO18" s="72" t="s">
        <v>184</v>
      </c>
      <c r="AP18" s="72" t="s">
        <v>184</v>
      </c>
      <c r="AQ18" s="72" t="s">
        <v>184</v>
      </c>
      <c r="AR18" s="72" t="s">
        <v>184</v>
      </c>
      <c r="AS18" s="72"/>
      <c r="AT18" s="73"/>
      <c r="AU18" s="73"/>
    </row>
    <row r="19" spans="1:47" ht="283.14999999999998" customHeight="1" x14ac:dyDescent="0.25">
      <c r="A19" s="61">
        <v>16</v>
      </c>
      <c r="B19" s="62" t="s">
        <v>20</v>
      </c>
      <c r="C19" s="63" t="s">
        <v>4</v>
      </c>
      <c r="D19" s="64" t="s">
        <v>238</v>
      </c>
      <c r="E19" s="64" t="s">
        <v>126</v>
      </c>
      <c r="F19" s="63" t="s">
        <v>125</v>
      </c>
      <c r="G19" s="63" t="s">
        <v>125</v>
      </c>
      <c r="H19" s="63" t="s">
        <v>125</v>
      </c>
      <c r="I19" s="66" t="s">
        <v>127</v>
      </c>
      <c r="J19" s="66" t="s">
        <v>127</v>
      </c>
      <c r="K19" s="66" t="s">
        <v>127</v>
      </c>
      <c r="L19" s="60" t="s">
        <v>230</v>
      </c>
      <c r="M19" s="67" t="s">
        <v>289</v>
      </c>
      <c r="N19" s="74">
        <v>3</v>
      </c>
      <c r="O19" s="69">
        <v>1</v>
      </c>
      <c r="P19" s="69">
        <v>3</v>
      </c>
      <c r="Q19" s="69">
        <v>1</v>
      </c>
      <c r="R19" s="69">
        <v>1</v>
      </c>
      <c r="S19" s="69">
        <f t="shared" si="2"/>
        <v>2.1</v>
      </c>
      <c r="T19" s="69">
        <v>3</v>
      </c>
      <c r="U19" s="69">
        <v>3</v>
      </c>
      <c r="V19" s="69">
        <f t="shared" si="3"/>
        <v>3</v>
      </c>
      <c r="W19" s="70">
        <f t="shared" si="4"/>
        <v>6.3000000000000007</v>
      </c>
      <c r="X19" s="71" t="str">
        <f t="shared" si="0"/>
        <v>M</v>
      </c>
      <c r="Y19" s="67" t="s">
        <v>348</v>
      </c>
      <c r="Z19" s="72" t="s">
        <v>184</v>
      </c>
      <c r="AA19" s="69">
        <v>6</v>
      </c>
      <c r="AB19" s="69">
        <v>0</v>
      </c>
      <c r="AC19" s="69">
        <f t="shared" si="5"/>
        <v>6</v>
      </c>
      <c r="AD19" s="68">
        <f t="shared" si="6"/>
        <v>0.30000000000000071</v>
      </c>
      <c r="AE19" s="71" t="str">
        <f t="shared" si="7"/>
        <v>R</v>
      </c>
      <c r="AF19" s="72" t="s">
        <v>184</v>
      </c>
      <c r="AG19" s="72" t="s">
        <v>184</v>
      </c>
      <c r="AH19" s="72" t="s">
        <v>184</v>
      </c>
      <c r="AI19" s="72" t="s">
        <v>184</v>
      </c>
      <c r="AJ19" s="72" t="s">
        <v>184</v>
      </c>
      <c r="AK19" s="72" t="s">
        <v>184</v>
      </c>
      <c r="AL19" s="72" t="s">
        <v>184</v>
      </c>
      <c r="AM19" s="72" t="s">
        <v>184</v>
      </c>
      <c r="AN19" s="72" t="s">
        <v>184</v>
      </c>
      <c r="AO19" s="72" t="s">
        <v>184</v>
      </c>
      <c r="AP19" s="72" t="s">
        <v>184</v>
      </c>
      <c r="AQ19" s="72" t="s">
        <v>184</v>
      </c>
      <c r="AR19" s="72" t="s">
        <v>184</v>
      </c>
      <c r="AS19" s="73"/>
      <c r="AT19" s="73"/>
      <c r="AU19" s="73"/>
    </row>
    <row r="20" spans="1:47" ht="297" customHeight="1" x14ac:dyDescent="0.25">
      <c r="A20" s="61">
        <v>17</v>
      </c>
      <c r="B20" s="62" t="s">
        <v>58</v>
      </c>
      <c r="C20" s="63" t="s">
        <v>99</v>
      </c>
      <c r="D20" s="64" t="s">
        <v>235</v>
      </c>
      <c r="E20" s="64" t="s">
        <v>126</v>
      </c>
      <c r="F20" s="63" t="s">
        <v>125</v>
      </c>
      <c r="G20" s="63" t="s">
        <v>125</v>
      </c>
      <c r="H20" s="63" t="s">
        <v>125</v>
      </c>
      <c r="I20" s="65" t="s">
        <v>127</v>
      </c>
      <c r="J20" s="66" t="s">
        <v>127</v>
      </c>
      <c r="K20" s="66" t="s">
        <v>127</v>
      </c>
      <c r="L20" s="60" t="s">
        <v>236</v>
      </c>
      <c r="M20" s="67" t="s">
        <v>290</v>
      </c>
      <c r="N20" s="83">
        <v>5</v>
      </c>
      <c r="O20" s="69">
        <v>1</v>
      </c>
      <c r="P20" s="69">
        <v>3</v>
      </c>
      <c r="Q20" s="69">
        <v>1</v>
      </c>
      <c r="R20" s="69">
        <v>1</v>
      </c>
      <c r="S20" s="69">
        <f t="shared" si="2"/>
        <v>2.9</v>
      </c>
      <c r="T20" s="69">
        <v>3</v>
      </c>
      <c r="U20" s="69">
        <v>3</v>
      </c>
      <c r="V20" s="69">
        <f t="shared" si="3"/>
        <v>3</v>
      </c>
      <c r="W20" s="70">
        <f t="shared" si="4"/>
        <v>8.6999999999999993</v>
      </c>
      <c r="X20" s="71" t="str">
        <f t="shared" si="0"/>
        <v>M</v>
      </c>
      <c r="Y20" s="67" t="s">
        <v>359</v>
      </c>
      <c r="Z20" s="72" t="s">
        <v>184</v>
      </c>
      <c r="AA20" s="69">
        <v>7</v>
      </c>
      <c r="AB20" s="69">
        <v>0</v>
      </c>
      <c r="AC20" s="69">
        <f t="shared" si="5"/>
        <v>7</v>
      </c>
      <c r="AD20" s="68">
        <f t="shared" si="6"/>
        <v>1.6999999999999993</v>
      </c>
      <c r="AE20" s="71" t="str">
        <f t="shared" si="7"/>
        <v>R</v>
      </c>
      <c r="AF20" s="72" t="s">
        <v>184</v>
      </c>
      <c r="AG20" s="72" t="s">
        <v>184</v>
      </c>
      <c r="AH20" s="72" t="s">
        <v>184</v>
      </c>
      <c r="AI20" s="72" t="s">
        <v>184</v>
      </c>
      <c r="AJ20" s="72" t="s">
        <v>184</v>
      </c>
      <c r="AK20" s="72" t="s">
        <v>184</v>
      </c>
      <c r="AL20" s="72" t="s">
        <v>184</v>
      </c>
      <c r="AM20" s="72" t="s">
        <v>184</v>
      </c>
      <c r="AN20" s="72" t="s">
        <v>184</v>
      </c>
      <c r="AO20" s="72" t="s">
        <v>184</v>
      </c>
      <c r="AP20" s="72" t="s">
        <v>184</v>
      </c>
      <c r="AQ20" s="72" t="s">
        <v>184</v>
      </c>
      <c r="AR20" s="72" t="s">
        <v>184</v>
      </c>
      <c r="AS20" s="73" t="s">
        <v>398</v>
      </c>
      <c r="AT20" s="73" t="s">
        <v>176</v>
      </c>
      <c r="AU20" s="73" t="s">
        <v>399</v>
      </c>
    </row>
    <row r="21" spans="1:47" s="81" customFormat="1" ht="282.39999999999998" customHeight="1" x14ac:dyDescent="0.2">
      <c r="A21" s="61">
        <v>18</v>
      </c>
      <c r="B21" s="62" t="s">
        <v>98</v>
      </c>
      <c r="C21" s="63" t="s">
        <v>32</v>
      </c>
      <c r="D21" s="64" t="s">
        <v>141</v>
      </c>
      <c r="E21" s="64" t="s">
        <v>196</v>
      </c>
      <c r="F21" s="63" t="s">
        <v>127</v>
      </c>
      <c r="G21" s="63" t="s">
        <v>229</v>
      </c>
      <c r="H21" s="63" t="s">
        <v>125</v>
      </c>
      <c r="I21" s="65" t="s">
        <v>127</v>
      </c>
      <c r="J21" s="66" t="s">
        <v>127</v>
      </c>
      <c r="K21" s="66" t="s">
        <v>127</v>
      </c>
      <c r="L21" s="60" t="s">
        <v>230</v>
      </c>
      <c r="M21" s="60" t="s">
        <v>292</v>
      </c>
      <c r="N21" s="75">
        <v>5</v>
      </c>
      <c r="O21" s="69">
        <v>5</v>
      </c>
      <c r="P21" s="69">
        <v>3</v>
      </c>
      <c r="Q21" s="69">
        <v>1</v>
      </c>
      <c r="R21" s="69">
        <v>5</v>
      </c>
      <c r="S21" s="69">
        <f t="shared" si="2"/>
        <v>3.9000000000000004</v>
      </c>
      <c r="T21" s="69">
        <v>4</v>
      </c>
      <c r="U21" s="69">
        <v>5</v>
      </c>
      <c r="V21" s="69">
        <f t="shared" si="3"/>
        <v>4.5999999999999996</v>
      </c>
      <c r="W21" s="70">
        <f t="shared" si="4"/>
        <v>17.940000000000001</v>
      </c>
      <c r="X21" s="71" t="str">
        <f t="shared" si="0"/>
        <v>A</v>
      </c>
      <c r="Y21" s="67" t="s">
        <v>360</v>
      </c>
      <c r="Z21" s="72" t="s">
        <v>184</v>
      </c>
      <c r="AA21" s="69">
        <v>6</v>
      </c>
      <c r="AB21" s="69">
        <v>0</v>
      </c>
      <c r="AC21" s="69">
        <f t="shared" si="5"/>
        <v>6</v>
      </c>
      <c r="AD21" s="68">
        <f t="shared" si="6"/>
        <v>11.940000000000001</v>
      </c>
      <c r="AE21" s="71" t="str">
        <f t="shared" si="7"/>
        <v>M</v>
      </c>
      <c r="AF21" s="72" t="s">
        <v>184</v>
      </c>
      <c r="AG21" s="72" t="s">
        <v>184</v>
      </c>
      <c r="AH21" s="72" t="s">
        <v>184</v>
      </c>
      <c r="AI21" s="72" t="s">
        <v>184</v>
      </c>
      <c r="AJ21" s="72" t="s">
        <v>421</v>
      </c>
      <c r="AK21" s="72" t="s">
        <v>434</v>
      </c>
      <c r="AL21" s="72" t="s">
        <v>415</v>
      </c>
      <c r="AM21" s="72" t="s">
        <v>422</v>
      </c>
      <c r="AN21" s="72" t="s">
        <v>436</v>
      </c>
      <c r="AO21" s="72" t="s">
        <v>435</v>
      </c>
      <c r="AP21" s="72" t="s">
        <v>417</v>
      </c>
      <c r="AQ21" s="72" t="s">
        <v>423</v>
      </c>
      <c r="AR21" s="72" t="s">
        <v>184</v>
      </c>
      <c r="AS21" s="73" t="s">
        <v>209</v>
      </c>
      <c r="AT21" s="73" t="s">
        <v>176</v>
      </c>
      <c r="AU21" s="73" t="s">
        <v>212</v>
      </c>
    </row>
    <row r="22" spans="1:47" s="81" customFormat="1" ht="301.14999999999998" customHeight="1" x14ac:dyDescent="0.2">
      <c r="A22" s="61">
        <v>19</v>
      </c>
      <c r="B22" s="62" t="s">
        <v>98</v>
      </c>
      <c r="C22" s="63" t="s">
        <v>5</v>
      </c>
      <c r="D22" s="64" t="s">
        <v>142</v>
      </c>
      <c r="E22" s="64" t="s">
        <v>196</v>
      </c>
      <c r="F22" s="63" t="s">
        <v>127</v>
      </c>
      <c r="G22" s="63" t="s">
        <v>229</v>
      </c>
      <c r="H22" s="63" t="s">
        <v>125</v>
      </c>
      <c r="I22" s="65" t="s">
        <v>127</v>
      </c>
      <c r="J22" s="66" t="s">
        <v>127</v>
      </c>
      <c r="K22" s="66" t="s">
        <v>127</v>
      </c>
      <c r="L22" s="60" t="s">
        <v>230</v>
      </c>
      <c r="M22" s="60" t="s">
        <v>291</v>
      </c>
      <c r="N22" s="75">
        <v>5</v>
      </c>
      <c r="O22" s="69">
        <v>5</v>
      </c>
      <c r="P22" s="69">
        <v>3</v>
      </c>
      <c r="Q22" s="69">
        <v>1</v>
      </c>
      <c r="R22" s="69">
        <v>5</v>
      </c>
      <c r="S22" s="69">
        <f t="shared" si="2"/>
        <v>3.9000000000000004</v>
      </c>
      <c r="T22" s="69">
        <v>4</v>
      </c>
      <c r="U22" s="69">
        <v>5</v>
      </c>
      <c r="V22" s="69">
        <f t="shared" si="3"/>
        <v>4.5999999999999996</v>
      </c>
      <c r="W22" s="70">
        <f t="shared" si="4"/>
        <v>17.940000000000001</v>
      </c>
      <c r="X22" s="71" t="str">
        <f t="shared" si="0"/>
        <v>A</v>
      </c>
      <c r="Y22" s="67" t="s">
        <v>360</v>
      </c>
      <c r="Z22" s="72" t="s">
        <v>184</v>
      </c>
      <c r="AA22" s="69">
        <v>6</v>
      </c>
      <c r="AB22" s="69">
        <v>0</v>
      </c>
      <c r="AC22" s="69">
        <f t="shared" si="5"/>
        <v>6</v>
      </c>
      <c r="AD22" s="68">
        <f t="shared" si="6"/>
        <v>11.940000000000001</v>
      </c>
      <c r="AE22" s="71" t="str">
        <f t="shared" si="7"/>
        <v>M</v>
      </c>
      <c r="AF22" s="72" t="s">
        <v>184</v>
      </c>
      <c r="AG22" s="72" t="s">
        <v>184</v>
      </c>
      <c r="AH22" s="72" t="s">
        <v>184</v>
      </c>
      <c r="AI22" s="72" t="s">
        <v>184</v>
      </c>
      <c r="AJ22" s="72" t="s">
        <v>184</v>
      </c>
      <c r="AK22" s="72" t="s">
        <v>445</v>
      </c>
      <c r="AL22" s="72" t="s">
        <v>184</v>
      </c>
      <c r="AM22" s="72" t="s">
        <v>184</v>
      </c>
      <c r="AN22" s="72" t="s">
        <v>184</v>
      </c>
      <c r="AO22" s="72" t="s">
        <v>184</v>
      </c>
      <c r="AP22" s="72" t="s">
        <v>184</v>
      </c>
      <c r="AQ22" s="72" t="s">
        <v>184</v>
      </c>
      <c r="AR22" s="72" t="s">
        <v>184</v>
      </c>
      <c r="AS22" s="73" t="s">
        <v>457</v>
      </c>
      <c r="AT22" s="73" t="s">
        <v>176</v>
      </c>
      <c r="AU22" s="73" t="s">
        <v>212</v>
      </c>
    </row>
    <row r="23" spans="1:47" s="81" customFormat="1" ht="279" customHeight="1" x14ac:dyDescent="0.2">
      <c r="A23" s="61">
        <v>20</v>
      </c>
      <c r="B23" s="62" t="s">
        <v>98</v>
      </c>
      <c r="C23" s="63" t="s">
        <v>111</v>
      </c>
      <c r="D23" s="64" t="s">
        <v>142</v>
      </c>
      <c r="E23" s="64" t="s">
        <v>196</v>
      </c>
      <c r="F23" s="63" t="s">
        <v>127</v>
      </c>
      <c r="G23" s="63" t="s">
        <v>229</v>
      </c>
      <c r="H23" s="63" t="s">
        <v>125</v>
      </c>
      <c r="I23" s="65" t="s">
        <v>127</v>
      </c>
      <c r="J23" s="66" t="s">
        <v>127</v>
      </c>
      <c r="K23" s="66" t="s">
        <v>127</v>
      </c>
      <c r="L23" s="60" t="s">
        <v>230</v>
      </c>
      <c r="M23" s="60" t="s">
        <v>293</v>
      </c>
      <c r="N23" s="75">
        <v>5</v>
      </c>
      <c r="O23" s="69">
        <v>5</v>
      </c>
      <c r="P23" s="69">
        <v>3</v>
      </c>
      <c r="Q23" s="69">
        <v>1</v>
      </c>
      <c r="R23" s="69">
        <v>5</v>
      </c>
      <c r="S23" s="69">
        <f t="shared" si="2"/>
        <v>3.9000000000000004</v>
      </c>
      <c r="T23" s="69">
        <v>4</v>
      </c>
      <c r="U23" s="69">
        <v>5</v>
      </c>
      <c r="V23" s="69">
        <f t="shared" si="3"/>
        <v>4.5999999999999996</v>
      </c>
      <c r="W23" s="70">
        <f t="shared" si="4"/>
        <v>17.940000000000001</v>
      </c>
      <c r="X23" s="71" t="str">
        <f t="shared" si="0"/>
        <v>A</v>
      </c>
      <c r="Y23" s="67" t="s">
        <v>360</v>
      </c>
      <c r="Z23" s="72" t="s">
        <v>184</v>
      </c>
      <c r="AA23" s="69">
        <v>6</v>
      </c>
      <c r="AB23" s="69">
        <v>0</v>
      </c>
      <c r="AC23" s="69">
        <f t="shared" si="5"/>
        <v>6</v>
      </c>
      <c r="AD23" s="68">
        <f t="shared" si="6"/>
        <v>11.940000000000001</v>
      </c>
      <c r="AE23" s="71" t="str">
        <f t="shared" si="7"/>
        <v>M</v>
      </c>
      <c r="AF23" s="72" t="s">
        <v>184</v>
      </c>
      <c r="AG23" s="72" t="s">
        <v>184</v>
      </c>
      <c r="AH23" s="72" t="s">
        <v>184</v>
      </c>
      <c r="AI23" s="72" t="s">
        <v>184</v>
      </c>
      <c r="AJ23" s="72" t="s">
        <v>184</v>
      </c>
      <c r="AK23" s="72" t="s">
        <v>445</v>
      </c>
      <c r="AL23" s="72" t="s">
        <v>184</v>
      </c>
      <c r="AM23" s="72" t="s">
        <v>184</v>
      </c>
      <c r="AN23" s="72" t="s">
        <v>184</v>
      </c>
      <c r="AO23" s="72" t="s">
        <v>184</v>
      </c>
      <c r="AP23" s="72" t="s">
        <v>184</v>
      </c>
      <c r="AQ23" s="72" t="s">
        <v>184</v>
      </c>
      <c r="AR23" s="72" t="s">
        <v>184</v>
      </c>
      <c r="AS23" s="73"/>
      <c r="AT23" s="73"/>
      <c r="AU23" s="73"/>
    </row>
    <row r="24" spans="1:47" s="81" customFormat="1" ht="285.39999999999998" customHeight="1" x14ac:dyDescent="0.2">
      <c r="A24" s="61">
        <v>21</v>
      </c>
      <c r="B24" s="62" t="s">
        <v>98</v>
      </c>
      <c r="C24" s="63" t="s">
        <v>143</v>
      </c>
      <c r="D24" s="64" t="s">
        <v>239</v>
      </c>
      <c r="E24" s="64" t="s">
        <v>196</v>
      </c>
      <c r="F24" s="63" t="s">
        <v>127</v>
      </c>
      <c r="G24" s="63" t="s">
        <v>229</v>
      </c>
      <c r="H24" s="63" t="s">
        <v>125</v>
      </c>
      <c r="I24" s="65" t="s">
        <v>127</v>
      </c>
      <c r="J24" s="66" t="s">
        <v>127</v>
      </c>
      <c r="K24" s="66" t="s">
        <v>127</v>
      </c>
      <c r="L24" s="60" t="s">
        <v>230</v>
      </c>
      <c r="M24" s="60" t="s">
        <v>293</v>
      </c>
      <c r="N24" s="75">
        <v>5</v>
      </c>
      <c r="O24" s="69">
        <v>5</v>
      </c>
      <c r="P24" s="69">
        <v>3</v>
      </c>
      <c r="Q24" s="69">
        <v>1</v>
      </c>
      <c r="R24" s="69">
        <v>5</v>
      </c>
      <c r="S24" s="69">
        <f t="shared" si="2"/>
        <v>3.9000000000000004</v>
      </c>
      <c r="T24" s="69">
        <v>4</v>
      </c>
      <c r="U24" s="69">
        <v>5</v>
      </c>
      <c r="V24" s="69">
        <f t="shared" si="3"/>
        <v>4.5999999999999996</v>
      </c>
      <c r="W24" s="70">
        <f t="shared" si="4"/>
        <v>17.940000000000001</v>
      </c>
      <c r="X24" s="71" t="str">
        <f t="shared" si="0"/>
        <v>A</v>
      </c>
      <c r="Y24" s="67" t="s">
        <v>360</v>
      </c>
      <c r="Z24" s="72" t="s">
        <v>184</v>
      </c>
      <c r="AA24" s="69">
        <v>6</v>
      </c>
      <c r="AB24" s="69">
        <v>0</v>
      </c>
      <c r="AC24" s="69">
        <f t="shared" si="5"/>
        <v>6</v>
      </c>
      <c r="AD24" s="68">
        <f t="shared" si="6"/>
        <v>11.940000000000001</v>
      </c>
      <c r="AE24" s="71" t="str">
        <f t="shared" si="7"/>
        <v>M</v>
      </c>
      <c r="AF24" s="72" t="s">
        <v>184</v>
      </c>
      <c r="AG24" s="72" t="s">
        <v>184</v>
      </c>
      <c r="AH24" s="72" t="s">
        <v>184</v>
      </c>
      <c r="AI24" s="72" t="s">
        <v>184</v>
      </c>
      <c r="AJ24" s="72" t="s">
        <v>184</v>
      </c>
      <c r="AK24" s="72" t="s">
        <v>445</v>
      </c>
      <c r="AL24" s="72" t="s">
        <v>184</v>
      </c>
      <c r="AM24" s="72" t="s">
        <v>184</v>
      </c>
      <c r="AN24" s="72" t="s">
        <v>184</v>
      </c>
      <c r="AO24" s="72" t="s">
        <v>184</v>
      </c>
      <c r="AP24" s="72" t="s">
        <v>184</v>
      </c>
      <c r="AQ24" s="72" t="s">
        <v>184</v>
      </c>
      <c r="AR24" s="72" t="s">
        <v>184</v>
      </c>
      <c r="AS24" s="73"/>
      <c r="AT24" s="73"/>
      <c r="AU24" s="73"/>
    </row>
    <row r="25" spans="1:47" s="81" customFormat="1" ht="282" customHeight="1" x14ac:dyDescent="0.2">
      <c r="A25" s="61">
        <v>22</v>
      </c>
      <c r="B25" s="62" t="s">
        <v>98</v>
      </c>
      <c r="C25" s="63" t="s">
        <v>112</v>
      </c>
      <c r="D25" s="64" t="s">
        <v>240</v>
      </c>
      <c r="E25" s="64" t="s">
        <v>196</v>
      </c>
      <c r="F25" s="63" t="s">
        <v>127</v>
      </c>
      <c r="G25" s="63" t="s">
        <v>229</v>
      </c>
      <c r="H25" s="63" t="s">
        <v>125</v>
      </c>
      <c r="I25" s="65" t="s">
        <v>127</v>
      </c>
      <c r="J25" s="66" t="s">
        <v>127</v>
      </c>
      <c r="K25" s="66" t="s">
        <v>127</v>
      </c>
      <c r="L25" s="60" t="s">
        <v>230</v>
      </c>
      <c r="M25" s="60" t="s">
        <v>294</v>
      </c>
      <c r="N25" s="75">
        <v>5</v>
      </c>
      <c r="O25" s="69">
        <v>5</v>
      </c>
      <c r="P25" s="69">
        <v>3</v>
      </c>
      <c r="Q25" s="69">
        <v>1</v>
      </c>
      <c r="R25" s="69">
        <v>5</v>
      </c>
      <c r="S25" s="69">
        <f t="shared" si="2"/>
        <v>3.9000000000000004</v>
      </c>
      <c r="T25" s="69">
        <v>4</v>
      </c>
      <c r="U25" s="69">
        <v>5</v>
      </c>
      <c r="V25" s="69">
        <f t="shared" si="3"/>
        <v>4.5999999999999996</v>
      </c>
      <c r="W25" s="70">
        <f t="shared" si="4"/>
        <v>17.940000000000001</v>
      </c>
      <c r="X25" s="71" t="str">
        <f t="shared" si="0"/>
        <v>A</v>
      </c>
      <c r="Y25" s="67" t="s">
        <v>360</v>
      </c>
      <c r="Z25" s="72" t="s">
        <v>184</v>
      </c>
      <c r="AA25" s="69">
        <v>6</v>
      </c>
      <c r="AB25" s="69">
        <v>0</v>
      </c>
      <c r="AC25" s="69">
        <f t="shared" si="5"/>
        <v>6</v>
      </c>
      <c r="AD25" s="68">
        <f t="shared" si="6"/>
        <v>11.940000000000001</v>
      </c>
      <c r="AE25" s="71" t="str">
        <f t="shared" si="7"/>
        <v>M</v>
      </c>
      <c r="AF25" s="72" t="s">
        <v>184</v>
      </c>
      <c r="AG25" s="72" t="s">
        <v>184</v>
      </c>
      <c r="AH25" s="72" t="s">
        <v>184</v>
      </c>
      <c r="AI25" s="72" t="s">
        <v>184</v>
      </c>
      <c r="AJ25" s="72" t="s">
        <v>184</v>
      </c>
      <c r="AK25" s="72" t="s">
        <v>445</v>
      </c>
      <c r="AL25" s="72" t="s">
        <v>184</v>
      </c>
      <c r="AM25" s="72" t="s">
        <v>184</v>
      </c>
      <c r="AN25" s="72" t="s">
        <v>184</v>
      </c>
      <c r="AO25" s="72" t="s">
        <v>184</v>
      </c>
      <c r="AP25" s="72" t="s">
        <v>184</v>
      </c>
      <c r="AQ25" s="72" t="s">
        <v>184</v>
      </c>
      <c r="AR25" s="72" t="s">
        <v>184</v>
      </c>
      <c r="AS25" s="73"/>
      <c r="AT25" s="73"/>
      <c r="AU25" s="73"/>
    </row>
    <row r="26" spans="1:47" ht="291" customHeight="1" x14ac:dyDescent="0.25">
      <c r="A26" s="61">
        <v>23</v>
      </c>
      <c r="B26" s="62" t="s">
        <v>31</v>
      </c>
      <c r="C26" s="63" t="s">
        <v>59</v>
      </c>
      <c r="D26" s="64" t="s">
        <v>144</v>
      </c>
      <c r="E26" s="64" t="s">
        <v>197</v>
      </c>
      <c r="F26" s="63" t="s">
        <v>127</v>
      </c>
      <c r="G26" s="63" t="s">
        <v>229</v>
      </c>
      <c r="H26" s="63" t="s">
        <v>125</v>
      </c>
      <c r="I26" s="65" t="s">
        <v>133</v>
      </c>
      <c r="J26" s="66" t="s">
        <v>127</v>
      </c>
      <c r="K26" s="66" t="s">
        <v>127</v>
      </c>
      <c r="L26" s="60" t="s">
        <v>230</v>
      </c>
      <c r="M26" s="67" t="s">
        <v>295</v>
      </c>
      <c r="N26" s="74">
        <v>5</v>
      </c>
      <c r="O26" s="69">
        <v>5</v>
      </c>
      <c r="P26" s="69">
        <v>3</v>
      </c>
      <c r="Q26" s="69">
        <v>1</v>
      </c>
      <c r="R26" s="69">
        <v>5</v>
      </c>
      <c r="S26" s="69">
        <f t="shared" si="2"/>
        <v>3.9000000000000004</v>
      </c>
      <c r="T26" s="69">
        <v>4</v>
      </c>
      <c r="U26" s="69">
        <v>5</v>
      </c>
      <c r="V26" s="69">
        <f t="shared" si="3"/>
        <v>4.5999999999999996</v>
      </c>
      <c r="W26" s="70">
        <f t="shared" si="4"/>
        <v>17.940000000000001</v>
      </c>
      <c r="X26" s="71" t="str">
        <f t="shared" si="0"/>
        <v>A</v>
      </c>
      <c r="Y26" s="67" t="s">
        <v>361</v>
      </c>
      <c r="Z26" s="72" t="s">
        <v>184</v>
      </c>
      <c r="AA26" s="69">
        <v>8</v>
      </c>
      <c r="AB26" s="69">
        <v>0</v>
      </c>
      <c r="AC26" s="69">
        <f t="shared" si="5"/>
        <v>8</v>
      </c>
      <c r="AD26" s="68">
        <f t="shared" si="6"/>
        <v>9.9400000000000013</v>
      </c>
      <c r="AE26" s="71" t="str">
        <f t="shared" si="7"/>
        <v>M</v>
      </c>
      <c r="AF26" s="72" t="s">
        <v>184</v>
      </c>
      <c r="AG26" s="72" t="s">
        <v>184</v>
      </c>
      <c r="AH26" s="72" t="s">
        <v>184</v>
      </c>
      <c r="AI26" s="72" t="s">
        <v>184</v>
      </c>
      <c r="AJ26" s="72" t="s">
        <v>414</v>
      </c>
      <c r="AK26" s="72" t="s">
        <v>437</v>
      </c>
      <c r="AL26" s="72" t="s">
        <v>415</v>
      </c>
      <c r="AM26" s="72" t="s">
        <v>416</v>
      </c>
      <c r="AN26" s="72" t="s">
        <v>417</v>
      </c>
      <c r="AO26" s="72" t="s">
        <v>418</v>
      </c>
      <c r="AP26" s="72" t="s">
        <v>438</v>
      </c>
      <c r="AQ26" s="72" t="s">
        <v>419</v>
      </c>
      <c r="AR26" s="72" t="s">
        <v>184</v>
      </c>
      <c r="AS26" s="73" t="s">
        <v>420</v>
      </c>
      <c r="AT26" s="73" t="s">
        <v>176</v>
      </c>
      <c r="AU26" s="73" t="s">
        <v>212</v>
      </c>
    </row>
    <row r="27" spans="1:47" ht="279" customHeight="1" x14ac:dyDescent="0.25">
      <c r="A27" s="61">
        <v>24</v>
      </c>
      <c r="B27" s="62" t="s">
        <v>31</v>
      </c>
      <c r="C27" s="63" t="s">
        <v>61</v>
      </c>
      <c r="D27" s="64" t="s">
        <v>118</v>
      </c>
      <c r="E27" s="64" t="s">
        <v>197</v>
      </c>
      <c r="F27" s="63" t="s">
        <v>127</v>
      </c>
      <c r="G27" s="63" t="s">
        <v>229</v>
      </c>
      <c r="H27" s="63" t="s">
        <v>125</v>
      </c>
      <c r="I27" s="65" t="s">
        <v>133</v>
      </c>
      <c r="J27" s="66" t="s">
        <v>127</v>
      </c>
      <c r="K27" s="66" t="s">
        <v>127</v>
      </c>
      <c r="L27" s="60" t="s">
        <v>230</v>
      </c>
      <c r="M27" s="67" t="s">
        <v>296</v>
      </c>
      <c r="N27" s="74">
        <v>5</v>
      </c>
      <c r="O27" s="69">
        <v>5</v>
      </c>
      <c r="P27" s="69">
        <v>3</v>
      </c>
      <c r="Q27" s="69">
        <v>1</v>
      </c>
      <c r="R27" s="69">
        <v>5</v>
      </c>
      <c r="S27" s="69">
        <f t="shared" si="2"/>
        <v>3.9000000000000004</v>
      </c>
      <c r="T27" s="69">
        <v>4</v>
      </c>
      <c r="U27" s="69">
        <v>5</v>
      </c>
      <c r="V27" s="69">
        <f t="shared" si="3"/>
        <v>4.5999999999999996</v>
      </c>
      <c r="W27" s="70">
        <f t="shared" si="4"/>
        <v>17.940000000000001</v>
      </c>
      <c r="X27" s="71" t="str">
        <f t="shared" si="0"/>
        <v>A</v>
      </c>
      <c r="Y27" s="67" t="s">
        <v>366</v>
      </c>
      <c r="Z27" s="72" t="s">
        <v>184</v>
      </c>
      <c r="AA27" s="69">
        <v>8</v>
      </c>
      <c r="AB27" s="69">
        <v>0</v>
      </c>
      <c r="AC27" s="69">
        <f t="shared" si="5"/>
        <v>8</v>
      </c>
      <c r="AD27" s="68">
        <f t="shared" si="6"/>
        <v>9.9400000000000013</v>
      </c>
      <c r="AE27" s="71" t="str">
        <f t="shared" si="7"/>
        <v>M</v>
      </c>
      <c r="AF27" s="72" t="s">
        <v>184</v>
      </c>
      <c r="AG27" s="72" t="s">
        <v>184</v>
      </c>
      <c r="AH27" s="72" t="s">
        <v>184</v>
      </c>
      <c r="AI27" s="72" t="s">
        <v>184</v>
      </c>
      <c r="AJ27" s="72" t="s">
        <v>184</v>
      </c>
      <c r="AK27" s="72" t="s">
        <v>184</v>
      </c>
      <c r="AL27" s="72" t="s">
        <v>184</v>
      </c>
      <c r="AM27" s="72" t="s">
        <v>184</v>
      </c>
      <c r="AN27" s="72" t="s">
        <v>184</v>
      </c>
      <c r="AO27" s="72" t="s">
        <v>184</v>
      </c>
      <c r="AP27" s="72" t="s">
        <v>184</v>
      </c>
      <c r="AQ27" s="72" t="s">
        <v>184</v>
      </c>
      <c r="AR27" s="72" t="s">
        <v>184</v>
      </c>
      <c r="AS27" s="73" t="s">
        <v>400</v>
      </c>
      <c r="AT27" s="73" t="s">
        <v>176</v>
      </c>
      <c r="AU27" s="73" t="s">
        <v>212</v>
      </c>
    </row>
    <row r="28" spans="1:47" ht="274.89999999999998" customHeight="1" x14ac:dyDescent="0.25">
      <c r="A28" s="61">
        <v>25</v>
      </c>
      <c r="B28" s="62" t="s">
        <v>31</v>
      </c>
      <c r="C28" s="63" t="s">
        <v>32</v>
      </c>
      <c r="D28" s="64" t="s">
        <v>147</v>
      </c>
      <c r="E28" s="64" t="s">
        <v>197</v>
      </c>
      <c r="F28" s="63" t="s">
        <v>127</v>
      </c>
      <c r="G28" s="63" t="s">
        <v>229</v>
      </c>
      <c r="H28" s="63" t="s">
        <v>125</v>
      </c>
      <c r="I28" s="65" t="s">
        <v>133</v>
      </c>
      <c r="J28" s="66" t="s">
        <v>127</v>
      </c>
      <c r="K28" s="66" t="s">
        <v>127</v>
      </c>
      <c r="L28" s="60" t="s">
        <v>230</v>
      </c>
      <c r="M28" s="67" t="s">
        <v>297</v>
      </c>
      <c r="N28" s="74">
        <v>5</v>
      </c>
      <c r="O28" s="69">
        <v>5</v>
      </c>
      <c r="P28" s="69">
        <v>3</v>
      </c>
      <c r="Q28" s="69">
        <v>1</v>
      </c>
      <c r="R28" s="69">
        <v>5</v>
      </c>
      <c r="S28" s="69">
        <f t="shared" si="2"/>
        <v>3.9000000000000004</v>
      </c>
      <c r="T28" s="69">
        <v>4</v>
      </c>
      <c r="U28" s="69">
        <v>5</v>
      </c>
      <c r="V28" s="69">
        <f t="shared" si="3"/>
        <v>4.5999999999999996</v>
      </c>
      <c r="W28" s="70">
        <f t="shared" si="4"/>
        <v>17.940000000000001</v>
      </c>
      <c r="X28" s="71" t="str">
        <f t="shared" si="0"/>
        <v>A</v>
      </c>
      <c r="Y28" s="67" t="s">
        <v>362</v>
      </c>
      <c r="Z28" s="72" t="s">
        <v>184</v>
      </c>
      <c r="AA28" s="69">
        <v>7</v>
      </c>
      <c r="AB28" s="69">
        <v>0</v>
      </c>
      <c r="AC28" s="69">
        <f t="shared" si="5"/>
        <v>7</v>
      </c>
      <c r="AD28" s="68">
        <f t="shared" si="6"/>
        <v>10.940000000000001</v>
      </c>
      <c r="AE28" s="71" t="str">
        <f t="shared" si="7"/>
        <v>M</v>
      </c>
      <c r="AF28" s="72" t="s">
        <v>184</v>
      </c>
      <c r="AG28" s="72" t="s">
        <v>184</v>
      </c>
      <c r="AH28" s="72" t="s">
        <v>184</v>
      </c>
      <c r="AI28" s="72" t="s">
        <v>184</v>
      </c>
      <c r="AJ28" s="72" t="s">
        <v>184</v>
      </c>
      <c r="AK28" s="72" t="s">
        <v>184</v>
      </c>
      <c r="AL28" s="72" t="s">
        <v>184</v>
      </c>
      <c r="AM28" s="72" t="s">
        <v>184</v>
      </c>
      <c r="AN28" s="72" t="s">
        <v>184</v>
      </c>
      <c r="AO28" s="72" t="s">
        <v>184</v>
      </c>
      <c r="AP28" s="72" t="s">
        <v>184</v>
      </c>
      <c r="AQ28" s="72" t="s">
        <v>184</v>
      </c>
      <c r="AR28" s="72" t="s">
        <v>184</v>
      </c>
      <c r="AS28" s="73"/>
      <c r="AT28" s="73"/>
      <c r="AU28" s="73"/>
    </row>
    <row r="29" spans="1:47" ht="273.39999999999998" customHeight="1" x14ac:dyDescent="0.25">
      <c r="A29" s="61">
        <v>26</v>
      </c>
      <c r="B29" s="62" t="s">
        <v>31</v>
      </c>
      <c r="C29" s="63" t="s">
        <v>5</v>
      </c>
      <c r="D29" s="64" t="s">
        <v>145</v>
      </c>
      <c r="E29" s="64" t="s">
        <v>197</v>
      </c>
      <c r="F29" s="63" t="s">
        <v>127</v>
      </c>
      <c r="G29" s="63" t="s">
        <v>229</v>
      </c>
      <c r="H29" s="63" t="s">
        <v>125</v>
      </c>
      <c r="I29" s="65" t="s">
        <v>133</v>
      </c>
      <c r="J29" s="66" t="s">
        <v>127</v>
      </c>
      <c r="K29" s="66" t="s">
        <v>127</v>
      </c>
      <c r="L29" s="60" t="s">
        <v>230</v>
      </c>
      <c r="M29" s="67" t="s">
        <v>298</v>
      </c>
      <c r="N29" s="74">
        <v>5</v>
      </c>
      <c r="O29" s="69">
        <v>5</v>
      </c>
      <c r="P29" s="69">
        <v>3</v>
      </c>
      <c r="Q29" s="69">
        <v>1</v>
      </c>
      <c r="R29" s="69">
        <v>5</v>
      </c>
      <c r="S29" s="69">
        <f t="shared" si="2"/>
        <v>3.9000000000000004</v>
      </c>
      <c r="T29" s="69">
        <v>4</v>
      </c>
      <c r="U29" s="69">
        <v>5</v>
      </c>
      <c r="V29" s="69">
        <f t="shared" si="3"/>
        <v>4.5999999999999996</v>
      </c>
      <c r="W29" s="70">
        <f t="shared" si="4"/>
        <v>17.940000000000001</v>
      </c>
      <c r="X29" s="71" t="str">
        <f t="shared" si="0"/>
        <v>A</v>
      </c>
      <c r="Y29" s="67" t="s">
        <v>362</v>
      </c>
      <c r="Z29" s="72" t="s">
        <v>184</v>
      </c>
      <c r="AA29" s="69">
        <v>8</v>
      </c>
      <c r="AB29" s="69">
        <v>0</v>
      </c>
      <c r="AC29" s="69">
        <f t="shared" si="5"/>
        <v>8</v>
      </c>
      <c r="AD29" s="68">
        <f t="shared" si="6"/>
        <v>9.9400000000000013</v>
      </c>
      <c r="AE29" s="71" t="str">
        <f t="shared" si="7"/>
        <v>M</v>
      </c>
      <c r="AF29" s="72" t="s">
        <v>184</v>
      </c>
      <c r="AG29" s="72" t="s">
        <v>184</v>
      </c>
      <c r="AH29" s="72" t="s">
        <v>184</v>
      </c>
      <c r="AI29" s="72" t="s">
        <v>184</v>
      </c>
      <c r="AJ29" s="72" t="s">
        <v>446</v>
      </c>
      <c r="AK29" s="72" t="s">
        <v>447</v>
      </c>
      <c r="AL29" s="72" t="s">
        <v>448</v>
      </c>
      <c r="AM29" s="90" t="s">
        <v>449</v>
      </c>
      <c r="AN29" s="72" t="s">
        <v>450</v>
      </c>
      <c r="AO29" s="72" t="s">
        <v>451</v>
      </c>
      <c r="AP29" s="72" t="s">
        <v>417</v>
      </c>
      <c r="AQ29" s="72" t="s">
        <v>419</v>
      </c>
      <c r="AR29" s="72" t="s">
        <v>184</v>
      </c>
      <c r="AS29" s="73" t="s">
        <v>401</v>
      </c>
      <c r="AT29" s="73" t="s">
        <v>176</v>
      </c>
      <c r="AU29" s="73" t="s">
        <v>212</v>
      </c>
    </row>
    <row r="30" spans="1:47" ht="279.39999999999998" customHeight="1" x14ac:dyDescent="0.25">
      <c r="A30" s="61">
        <v>27</v>
      </c>
      <c r="B30" s="62" t="s">
        <v>31</v>
      </c>
      <c r="C30" s="63" t="s">
        <v>84</v>
      </c>
      <c r="D30" s="64" t="s">
        <v>116</v>
      </c>
      <c r="E30" s="64" t="s">
        <v>197</v>
      </c>
      <c r="F30" s="63" t="s">
        <v>127</v>
      </c>
      <c r="G30" s="63" t="s">
        <v>229</v>
      </c>
      <c r="H30" s="63" t="s">
        <v>125</v>
      </c>
      <c r="I30" s="65" t="s">
        <v>133</v>
      </c>
      <c r="J30" s="66" t="s">
        <v>127</v>
      </c>
      <c r="K30" s="66" t="s">
        <v>127</v>
      </c>
      <c r="L30" s="60" t="s">
        <v>230</v>
      </c>
      <c r="M30" s="67" t="s">
        <v>299</v>
      </c>
      <c r="N30" s="74">
        <v>5</v>
      </c>
      <c r="O30" s="69">
        <v>5</v>
      </c>
      <c r="P30" s="69">
        <v>3</v>
      </c>
      <c r="Q30" s="69">
        <v>1</v>
      </c>
      <c r="R30" s="69">
        <v>5</v>
      </c>
      <c r="S30" s="69">
        <f t="shared" si="2"/>
        <v>3.9000000000000004</v>
      </c>
      <c r="T30" s="69">
        <v>4</v>
      </c>
      <c r="U30" s="69">
        <v>5</v>
      </c>
      <c r="V30" s="69">
        <f t="shared" si="3"/>
        <v>4.5999999999999996</v>
      </c>
      <c r="W30" s="70">
        <f t="shared" si="4"/>
        <v>17.940000000000001</v>
      </c>
      <c r="X30" s="71" t="str">
        <f t="shared" si="0"/>
        <v>A</v>
      </c>
      <c r="Y30" s="67" t="s">
        <v>376</v>
      </c>
      <c r="Z30" s="72" t="s">
        <v>184</v>
      </c>
      <c r="AA30" s="69">
        <v>9</v>
      </c>
      <c r="AB30" s="69">
        <v>0</v>
      </c>
      <c r="AC30" s="69">
        <f t="shared" si="5"/>
        <v>9</v>
      </c>
      <c r="AD30" s="68">
        <f t="shared" si="6"/>
        <v>8.9400000000000013</v>
      </c>
      <c r="AE30" s="71" t="str">
        <f t="shared" si="7"/>
        <v>M</v>
      </c>
      <c r="AF30" s="72" t="s">
        <v>184</v>
      </c>
      <c r="AG30" s="72" t="s">
        <v>184</v>
      </c>
      <c r="AH30" s="72" t="s">
        <v>184</v>
      </c>
      <c r="AI30" s="72" t="s">
        <v>184</v>
      </c>
      <c r="AJ30" s="72" t="s">
        <v>184</v>
      </c>
      <c r="AK30" s="72" t="s">
        <v>184</v>
      </c>
      <c r="AL30" s="72" t="s">
        <v>184</v>
      </c>
      <c r="AM30" s="72" t="s">
        <v>184</v>
      </c>
      <c r="AN30" s="72" t="s">
        <v>184</v>
      </c>
      <c r="AO30" s="72" t="s">
        <v>184</v>
      </c>
      <c r="AP30" s="72" t="s">
        <v>184</v>
      </c>
      <c r="AQ30" s="72" t="s">
        <v>184</v>
      </c>
      <c r="AR30" s="72" t="s">
        <v>184</v>
      </c>
      <c r="AS30" s="73" t="s">
        <v>458</v>
      </c>
      <c r="AT30" s="73" t="s">
        <v>176</v>
      </c>
      <c r="AU30" s="73" t="s">
        <v>212</v>
      </c>
    </row>
    <row r="31" spans="1:47" ht="279.39999999999998" customHeight="1" x14ac:dyDescent="0.25">
      <c r="A31" s="61">
        <v>28</v>
      </c>
      <c r="B31" s="62" t="s">
        <v>31</v>
      </c>
      <c r="C31" s="63" t="s">
        <v>7</v>
      </c>
      <c r="D31" s="64" t="s">
        <v>145</v>
      </c>
      <c r="E31" s="64" t="s">
        <v>197</v>
      </c>
      <c r="F31" s="63" t="s">
        <v>127</v>
      </c>
      <c r="G31" s="63" t="s">
        <v>229</v>
      </c>
      <c r="H31" s="63" t="s">
        <v>125</v>
      </c>
      <c r="I31" s="65" t="s">
        <v>133</v>
      </c>
      <c r="J31" s="66" t="s">
        <v>127</v>
      </c>
      <c r="K31" s="66" t="s">
        <v>127</v>
      </c>
      <c r="L31" s="60" t="s">
        <v>230</v>
      </c>
      <c r="M31" s="67" t="s">
        <v>300</v>
      </c>
      <c r="N31" s="74">
        <v>5</v>
      </c>
      <c r="O31" s="69">
        <v>5</v>
      </c>
      <c r="P31" s="69">
        <v>3</v>
      </c>
      <c r="Q31" s="69">
        <v>1</v>
      </c>
      <c r="R31" s="69">
        <v>5</v>
      </c>
      <c r="S31" s="69">
        <f t="shared" si="2"/>
        <v>3.9000000000000004</v>
      </c>
      <c r="T31" s="69">
        <v>4</v>
      </c>
      <c r="U31" s="69">
        <v>5</v>
      </c>
      <c r="V31" s="69">
        <f t="shared" si="3"/>
        <v>4.5999999999999996</v>
      </c>
      <c r="W31" s="70">
        <f t="shared" si="4"/>
        <v>17.940000000000001</v>
      </c>
      <c r="X31" s="71" t="str">
        <f t="shared" si="0"/>
        <v>A</v>
      </c>
      <c r="Y31" s="67" t="s">
        <v>363</v>
      </c>
      <c r="Z31" s="72" t="s">
        <v>184</v>
      </c>
      <c r="AA31" s="69">
        <v>8</v>
      </c>
      <c r="AB31" s="69">
        <v>0</v>
      </c>
      <c r="AC31" s="69">
        <f t="shared" si="5"/>
        <v>8</v>
      </c>
      <c r="AD31" s="68">
        <f t="shared" si="6"/>
        <v>9.9400000000000013</v>
      </c>
      <c r="AE31" s="71" t="str">
        <f t="shared" si="7"/>
        <v>M</v>
      </c>
      <c r="AF31" s="72" t="s">
        <v>184</v>
      </c>
      <c r="AG31" s="72" t="s">
        <v>184</v>
      </c>
      <c r="AH31" s="72" t="s">
        <v>184</v>
      </c>
      <c r="AI31" s="72" t="s">
        <v>184</v>
      </c>
      <c r="AJ31" s="72" t="s">
        <v>184</v>
      </c>
      <c r="AK31" s="72" t="s">
        <v>184</v>
      </c>
      <c r="AL31" s="72" t="s">
        <v>184</v>
      </c>
      <c r="AM31" s="72" t="s">
        <v>184</v>
      </c>
      <c r="AN31" s="72" t="s">
        <v>184</v>
      </c>
      <c r="AO31" s="72" t="s">
        <v>184</v>
      </c>
      <c r="AP31" s="72" t="s">
        <v>184</v>
      </c>
      <c r="AQ31" s="72" t="s">
        <v>184</v>
      </c>
      <c r="AR31" s="72" t="s">
        <v>184</v>
      </c>
      <c r="AS31" s="73"/>
      <c r="AT31" s="73"/>
      <c r="AU31" s="73"/>
    </row>
    <row r="32" spans="1:47" ht="289.89999999999998" customHeight="1" x14ac:dyDescent="0.25">
      <c r="A32" s="61">
        <v>29</v>
      </c>
      <c r="B32" s="62" t="s">
        <v>31</v>
      </c>
      <c r="C32" s="63" t="s">
        <v>12</v>
      </c>
      <c r="D32" s="64" t="s">
        <v>146</v>
      </c>
      <c r="E32" s="64" t="s">
        <v>197</v>
      </c>
      <c r="F32" s="63" t="s">
        <v>127</v>
      </c>
      <c r="G32" s="63" t="s">
        <v>229</v>
      </c>
      <c r="H32" s="63" t="s">
        <v>125</v>
      </c>
      <c r="I32" s="65" t="s">
        <v>133</v>
      </c>
      <c r="J32" s="66" t="s">
        <v>127</v>
      </c>
      <c r="K32" s="66" t="s">
        <v>127</v>
      </c>
      <c r="L32" s="60" t="s">
        <v>230</v>
      </c>
      <c r="M32" s="67" t="s">
        <v>301</v>
      </c>
      <c r="N32" s="74">
        <v>5</v>
      </c>
      <c r="O32" s="69">
        <v>5</v>
      </c>
      <c r="P32" s="69">
        <v>3</v>
      </c>
      <c r="Q32" s="69">
        <v>1</v>
      </c>
      <c r="R32" s="69">
        <v>5</v>
      </c>
      <c r="S32" s="69">
        <f t="shared" si="2"/>
        <v>3.9000000000000004</v>
      </c>
      <c r="T32" s="69">
        <v>4</v>
      </c>
      <c r="U32" s="69">
        <v>5</v>
      </c>
      <c r="V32" s="69">
        <f t="shared" si="3"/>
        <v>4.5999999999999996</v>
      </c>
      <c r="W32" s="70">
        <f t="shared" si="4"/>
        <v>17.940000000000001</v>
      </c>
      <c r="X32" s="71" t="str">
        <f t="shared" si="0"/>
        <v>A</v>
      </c>
      <c r="Y32" s="67" t="s">
        <v>377</v>
      </c>
      <c r="Z32" s="72" t="s">
        <v>184</v>
      </c>
      <c r="AA32" s="69">
        <v>8</v>
      </c>
      <c r="AB32" s="69">
        <v>0</v>
      </c>
      <c r="AC32" s="69">
        <f t="shared" si="5"/>
        <v>8</v>
      </c>
      <c r="AD32" s="68">
        <f t="shared" si="6"/>
        <v>9.9400000000000013</v>
      </c>
      <c r="AE32" s="71" t="str">
        <f t="shared" si="7"/>
        <v>M</v>
      </c>
      <c r="AF32" s="72" t="s">
        <v>184</v>
      </c>
      <c r="AG32" s="72" t="s">
        <v>184</v>
      </c>
      <c r="AH32" s="72" t="s">
        <v>184</v>
      </c>
      <c r="AI32" s="72" t="s">
        <v>184</v>
      </c>
      <c r="AJ32" s="72" t="s">
        <v>184</v>
      </c>
      <c r="AK32" s="72" t="s">
        <v>184</v>
      </c>
      <c r="AL32" s="72" t="s">
        <v>184</v>
      </c>
      <c r="AM32" s="72" t="s">
        <v>184</v>
      </c>
      <c r="AN32" s="72" t="s">
        <v>184</v>
      </c>
      <c r="AO32" s="72" t="s">
        <v>184</v>
      </c>
      <c r="AP32" s="72" t="s">
        <v>184</v>
      </c>
      <c r="AQ32" s="72" t="s">
        <v>184</v>
      </c>
      <c r="AR32" s="72" t="s">
        <v>184</v>
      </c>
      <c r="AS32" s="73" t="s">
        <v>459</v>
      </c>
      <c r="AT32" s="73" t="s">
        <v>176</v>
      </c>
      <c r="AU32" s="73" t="s">
        <v>212</v>
      </c>
    </row>
    <row r="33" spans="1:47" ht="280.89999999999998" customHeight="1" x14ac:dyDescent="0.25">
      <c r="A33" s="61">
        <v>30</v>
      </c>
      <c r="B33" s="62" t="s">
        <v>31</v>
      </c>
      <c r="C33" s="63" t="s">
        <v>120</v>
      </c>
      <c r="D33" s="64" t="s">
        <v>117</v>
      </c>
      <c r="E33" s="64" t="s">
        <v>197</v>
      </c>
      <c r="F33" s="63" t="s">
        <v>127</v>
      </c>
      <c r="G33" s="63" t="s">
        <v>229</v>
      </c>
      <c r="H33" s="63" t="s">
        <v>125</v>
      </c>
      <c r="I33" s="65" t="s">
        <v>133</v>
      </c>
      <c r="J33" s="66" t="s">
        <v>127</v>
      </c>
      <c r="K33" s="66" t="s">
        <v>127</v>
      </c>
      <c r="L33" s="60" t="s">
        <v>230</v>
      </c>
      <c r="M33" s="67" t="s">
        <v>302</v>
      </c>
      <c r="N33" s="74">
        <v>5</v>
      </c>
      <c r="O33" s="69">
        <v>5</v>
      </c>
      <c r="P33" s="69">
        <v>3</v>
      </c>
      <c r="Q33" s="69">
        <v>1</v>
      </c>
      <c r="R33" s="69">
        <v>5</v>
      </c>
      <c r="S33" s="69">
        <f t="shared" si="2"/>
        <v>3.9000000000000004</v>
      </c>
      <c r="T33" s="69">
        <v>4</v>
      </c>
      <c r="U33" s="69">
        <v>5</v>
      </c>
      <c r="V33" s="69">
        <f t="shared" si="3"/>
        <v>4.5999999999999996</v>
      </c>
      <c r="W33" s="70">
        <f t="shared" si="4"/>
        <v>17.940000000000001</v>
      </c>
      <c r="X33" s="71" t="str">
        <f t="shared" si="0"/>
        <v>A</v>
      </c>
      <c r="Y33" s="67" t="s">
        <v>364</v>
      </c>
      <c r="Z33" s="72" t="s">
        <v>184</v>
      </c>
      <c r="AA33" s="69">
        <v>9</v>
      </c>
      <c r="AB33" s="69">
        <v>0</v>
      </c>
      <c r="AC33" s="69">
        <f t="shared" si="5"/>
        <v>9</v>
      </c>
      <c r="AD33" s="68">
        <f t="shared" si="6"/>
        <v>8.9400000000000013</v>
      </c>
      <c r="AE33" s="71" t="str">
        <f t="shared" si="7"/>
        <v>M</v>
      </c>
      <c r="AF33" s="72" t="s">
        <v>184</v>
      </c>
      <c r="AG33" s="72" t="s">
        <v>184</v>
      </c>
      <c r="AH33" s="72" t="s">
        <v>184</v>
      </c>
      <c r="AI33" s="72" t="s">
        <v>184</v>
      </c>
      <c r="AJ33" s="72" t="s">
        <v>184</v>
      </c>
      <c r="AK33" s="72" t="s">
        <v>184</v>
      </c>
      <c r="AL33" s="72" t="s">
        <v>184</v>
      </c>
      <c r="AM33" s="72" t="s">
        <v>184</v>
      </c>
      <c r="AN33" s="72" t="s">
        <v>184</v>
      </c>
      <c r="AO33" s="72" t="s">
        <v>184</v>
      </c>
      <c r="AP33" s="72" t="s">
        <v>184</v>
      </c>
      <c r="AQ33" s="72" t="s">
        <v>184</v>
      </c>
      <c r="AR33" s="72" t="s">
        <v>184</v>
      </c>
      <c r="AS33" s="73" t="s">
        <v>402</v>
      </c>
      <c r="AT33" s="73" t="s">
        <v>176</v>
      </c>
      <c r="AU33" s="73" t="s">
        <v>212</v>
      </c>
    </row>
    <row r="34" spans="1:47" ht="289.89999999999998" customHeight="1" x14ac:dyDescent="0.25">
      <c r="A34" s="61">
        <v>31</v>
      </c>
      <c r="B34" s="62" t="s">
        <v>31</v>
      </c>
      <c r="C34" s="63" t="s">
        <v>8</v>
      </c>
      <c r="D34" s="64" t="s">
        <v>121</v>
      </c>
      <c r="E34" s="64" t="s">
        <v>197</v>
      </c>
      <c r="F34" s="63" t="s">
        <v>127</v>
      </c>
      <c r="G34" s="63" t="s">
        <v>229</v>
      </c>
      <c r="H34" s="63" t="s">
        <v>125</v>
      </c>
      <c r="I34" s="65" t="s">
        <v>133</v>
      </c>
      <c r="J34" s="66" t="s">
        <v>127</v>
      </c>
      <c r="K34" s="66" t="s">
        <v>127</v>
      </c>
      <c r="L34" s="60" t="s">
        <v>230</v>
      </c>
      <c r="M34" s="64" t="s">
        <v>303</v>
      </c>
      <c r="N34" s="63">
        <v>5</v>
      </c>
      <c r="O34" s="69">
        <v>5</v>
      </c>
      <c r="P34" s="69">
        <v>3</v>
      </c>
      <c r="Q34" s="69">
        <v>1</v>
      </c>
      <c r="R34" s="69">
        <v>5</v>
      </c>
      <c r="S34" s="69">
        <f t="shared" si="2"/>
        <v>3.9000000000000004</v>
      </c>
      <c r="T34" s="69">
        <v>4</v>
      </c>
      <c r="U34" s="69">
        <v>5</v>
      </c>
      <c r="V34" s="69">
        <f t="shared" si="3"/>
        <v>4.5999999999999996</v>
      </c>
      <c r="W34" s="70">
        <f t="shared" si="4"/>
        <v>17.940000000000001</v>
      </c>
      <c r="X34" s="71" t="str">
        <f t="shared" si="0"/>
        <v>A</v>
      </c>
      <c r="Y34" s="67" t="s">
        <v>378</v>
      </c>
      <c r="Z34" s="72" t="s">
        <v>184</v>
      </c>
      <c r="AA34" s="69">
        <v>9</v>
      </c>
      <c r="AB34" s="69">
        <v>0</v>
      </c>
      <c r="AC34" s="69">
        <f t="shared" si="5"/>
        <v>9</v>
      </c>
      <c r="AD34" s="68">
        <f t="shared" si="6"/>
        <v>8.9400000000000013</v>
      </c>
      <c r="AE34" s="71" t="str">
        <f t="shared" si="7"/>
        <v>M</v>
      </c>
      <c r="AF34" s="72" t="s">
        <v>184</v>
      </c>
      <c r="AG34" s="72" t="s">
        <v>184</v>
      </c>
      <c r="AH34" s="72" t="s">
        <v>184</v>
      </c>
      <c r="AI34" s="72" t="s">
        <v>184</v>
      </c>
      <c r="AJ34" s="72" t="s">
        <v>424</v>
      </c>
      <c r="AK34" s="72" t="s">
        <v>439</v>
      </c>
      <c r="AL34" s="72" t="s">
        <v>415</v>
      </c>
      <c r="AM34" s="72" t="s">
        <v>422</v>
      </c>
      <c r="AN34" s="72" t="s">
        <v>436</v>
      </c>
      <c r="AO34" s="72" t="s">
        <v>425</v>
      </c>
      <c r="AP34" s="72" t="s">
        <v>417</v>
      </c>
      <c r="AQ34" s="72" t="s">
        <v>423</v>
      </c>
      <c r="AR34" s="72" t="s">
        <v>184</v>
      </c>
      <c r="AS34" s="73"/>
      <c r="AT34" s="73"/>
      <c r="AU34" s="73"/>
    </row>
    <row r="35" spans="1:47" ht="274.14999999999998" customHeight="1" x14ac:dyDescent="0.25">
      <c r="A35" s="61">
        <v>32</v>
      </c>
      <c r="B35" s="62" t="s">
        <v>31</v>
      </c>
      <c r="C35" s="63" t="s">
        <v>33</v>
      </c>
      <c r="D35" s="64" t="s">
        <v>121</v>
      </c>
      <c r="E35" s="64" t="s">
        <v>197</v>
      </c>
      <c r="F35" s="63" t="s">
        <v>127</v>
      </c>
      <c r="G35" s="63" t="s">
        <v>229</v>
      </c>
      <c r="H35" s="63" t="s">
        <v>125</v>
      </c>
      <c r="I35" s="65" t="s">
        <v>133</v>
      </c>
      <c r="J35" s="66" t="s">
        <v>127</v>
      </c>
      <c r="K35" s="66" t="s">
        <v>127</v>
      </c>
      <c r="L35" s="60" t="s">
        <v>230</v>
      </c>
      <c r="M35" s="64" t="s">
        <v>303</v>
      </c>
      <c r="N35" s="63">
        <v>5</v>
      </c>
      <c r="O35" s="69">
        <v>5</v>
      </c>
      <c r="P35" s="69">
        <v>3</v>
      </c>
      <c r="Q35" s="69">
        <v>1</v>
      </c>
      <c r="R35" s="69">
        <v>5</v>
      </c>
      <c r="S35" s="69">
        <f t="shared" si="2"/>
        <v>3.9000000000000004</v>
      </c>
      <c r="T35" s="69">
        <v>4</v>
      </c>
      <c r="U35" s="69">
        <v>5</v>
      </c>
      <c r="V35" s="69">
        <f t="shared" si="3"/>
        <v>4.5999999999999996</v>
      </c>
      <c r="W35" s="70">
        <f t="shared" si="4"/>
        <v>17.940000000000001</v>
      </c>
      <c r="X35" s="71" t="str">
        <f t="shared" si="0"/>
        <v>A</v>
      </c>
      <c r="Y35" s="67" t="s">
        <v>379</v>
      </c>
      <c r="Z35" s="72" t="s">
        <v>184</v>
      </c>
      <c r="AA35" s="69">
        <v>9</v>
      </c>
      <c r="AB35" s="69">
        <v>0</v>
      </c>
      <c r="AC35" s="69">
        <f t="shared" si="5"/>
        <v>9</v>
      </c>
      <c r="AD35" s="68">
        <f t="shared" si="6"/>
        <v>8.9400000000000013</v>
      </c>
      <c r="AE35" s="71" t="str">
        <f t="shared" si="7"/>
        <v>M</v>
      </c>
      <c r="AF35" s="72" t="s">
        <v>184</v>
      </c>
      <c r="AG35" s="72" t="s">
        <v>184</v>
      </c>
      <c r="AH35" s="72" t="s">
        <v>184</v>
      </c>
      <c r="AI35" s="72" t="s">
        <v>184</v>
      </c>
      <c r="AJ35" s="72" t="s">
        <v>424</v>
      </c>
      <c r="AK35" s="72" t="s">
        <v>440</v>
      </c>
      <c r="AL35" s="72" t="s">
        <v>415</v>
      </c>
      <c r="AM35" s="72" t="s">
        <v>422</v>
      </c>
      <c r="AN35" s="72" t="s">
        <v>436</v>
      </c>
      <c r="AO35" s="72" t="s">
        <v>425</v>
      </c>
      <c r="AP35" s="72" t="s">
        <v>417</v>
      </c>
      <c r="AQ35" s="72" t="s">
        <v>423</v>
      </c>
      <c r="AR35" s="72" t="s">
        <v>184</v>
      </c>
      <c r="AS35" s="73"/>
      <c r="AT35" s="73"/>
      <c r="AU35" s="73"/>
    </row>
    <row r="36" spans="1:47" ht="273" customHeight="1" x14ac:dyDescent="0.25">
      <c r="A36" s="61">
        <v>33</v>
      </c>
      <c r="B36" s="62" t="s">
        <v>31</v>
      </c>
      <c r="C36" s="63" t="s">
        <v>13</v>
      </c>
      <c r="D36" s="64" t="s">
        <v>121</v>
      </c>
      <c r="E36" s="64" t="s">
        <v>197</v>
      </c>
      <c r="F36" s="63" t="s">
        <v>127</v>
      </c>
      <c r="G36" s="63" t="s">
        <v>229</v>
      </c>
      <c r="H36" s="63" t="s">
        <v>125</v>
      </c>
      <c r="I36" s="65" t="s">
        <v>133</v>
      </c>
      <c r="J36" s="66" t="s">
        <v>127</v>
      </c>
      <c r="K36" s="66" t="s">
        <v>127</v>
      </c>
      <c r="L36" s="60" t="s">
        <v>230</v>
      </c>
      <c r="M36" s="64" t="s">
        <v>304</v>
      </c>
      <c r="N36" s="63">
        <v>5</v>
      </c>
      <c r="O36" s="69">
        <v>5</v>
      </c>
      <c r="P36" s="69">
        <v>3</v>
      </c>
      <c r="Q36" s="69">
        <v>1</v>
      </c>
      <c r="R36" s="69">
        <v>5</v>
      </c>
      <c r="S36" s="69">
        <f t="shared" si="2"/>
        <v>3.9000000000000004</v>
      </c>
      <c r="T36" s="69">
        <v>4</v>
      </c>
      <c r="U36" s="69">
        <v>5</v>
      </c>
      <c r="V36" s="69">
        <f t="shared" si="3"/>
        <v>4.5999999999999996</v>
      </c>
      <c r="W36" s="70">
        <f t="shared" si="4"/>
        <v>17.940000000000001</v>
      </c>
      <c r="X36" s="71" t="str">
        <f t="shared" si="0"/>
        <v>A</v>
      </c>
      <c r="Y36" s="67" t="s">
        <v>379</v>
      </c>
      <c r="Z36" s="72" t="s">
        <v>184</v>
      </c>
      <c r="AA36" s="69">
        <v>8</v>
      </c>
      <c r="AB36" s="69">
        <v>0</v>
      </c>
      <c r="AC36" s="69">
        <f t="shared" si="5"/>
        <v>8</v>
      </c>
      <c r="AD36" s="68">
        <f t="shared" si="6"/>
        <v>9.9400000000000013</v>
      </c>
      <c r="AE36" s="71" t="str">
        <f t="shared" si="7"/>
        <v>M</v>
      </c>
      <c r="AF36" s="72" t="s">
        <v>184</v>
      </c>
      <c r="AG36" s="72" t="s">
        <v>184</v>
      </c>
      <c r="AH36" s="72" t="s">
        <v>184</v>
      </c>
      <c r="AI36" s="72" t="s">
        <v>184</v>
      </c>
      <c r="AJ36" s="72" t="s">
        <v>184</v>
      </c>
      <c r="AK36" s="72" t="s">
        <v>184</v>
      </c>
      <c r="AL36" s="72" t="s">
        <v>184</v>
      </c>
      <c r="AM36" s="72" t="s">
        <v>184</v>
      </c>
      <c r="AN36" s="72" t="s">
        <v>184</v>
      </c>
      <c r="AO36" s="72" t="s">
        <v>184</v>
      </c>
      <c r="AP36" s="72" t="s">
        <v>184</v>
      </c>
      <c r="AQ36" s="72" t="s">
        <v>184</v>
      </c>
      <c r="AR36" s="72" t="s">
        <v>184</v>
      </c>
      <c r="AS36" s="73" t="s">
        <v>460</v>
      </c>
      <c r="AT36" s="73" t="s">
        <v>176</v>
      </c>
      <c r="AU36" s="73" t="s">
        <v>212</v>
      </c>
    </row>
    <row r="37" spans="1:47" ht="269.64999999999998" customHeight="1" x14ac:dyDescent="0.25">
      <c r="A37" s="61">
        <v>34</v>
      </c>
      <c r="B37" s="62" t="s">
        <v>31</v>
      </c>
      <c r="C37" s="63" t="s">
        <v>65</v>
      </c>
      <c r="D37" s="64" t="s">
        <v>147</v>
      </c>
      <c r="E37" s="64" t="s">
        <v>197</v>
      </c>
      <c r="F37" s="63" t="s">
        <v>127</v>
      </c>
      <c r="G37" s="63" t="s">
        <v>229</v>
      </c>
      <c r="H37" s="63" t="s">
        <v>125</v>
      </c>
      <c r="I37" s="65" t="s">
        <v>133</v>
      </c>
      <c r="J37" s="66" t="s">
        <v>127</v>
      </c>
      <c r="K37" s="66" t="s">
        <v>127</v>
      </c>
      <c r="L37" s="60" t="s">
        <v>230</v>
      </c>
      <c r="M37" s="67" t="s">
        <v>305</v>
      </c>
      <c r="N37" s="63">
        <v>5</v>
      </c>
      <c r="O37" s="69">
        <v>5</v>
      </c>
      <c r="P37" s="69">
        <v>3</v>
      </c>
      <c r="Q37" s="69">
        <v>1</v>
      </c>
      <c r="R37" s="69">
        <v>5</v>
      </c>
      <c r="S37" s="69">
        <f t="shared" si="2"/>
        <v>3.9000000000000004</v>
      </c>
      <c r="T37" s="69">
        <v>4</v>
      </c>
      <c r="U37" s="69">
        <v>5</v>
      </c>
      <c r="V37" s="69">
        <f t="shared" si="3"/>
        <v>4.5999999999999996</v>
      </c>
      <c r="W37" s="70">
        <f t="shared" si="4"/>
        <v>17.940000000000001</v>
      </c>
      <c r="X37" s="71" t="str">
        <f t="shared" si="0"/>
        <v>A</v>
      </c>
      <c r="Y37" s="67" t="s">
        <v>365</v>
      </c>
      <c r="Z37" s="72" t="s">
        <v>184</v>
      </c>
      <c r="AA37" s="69">
        <v>9</v>
      </c>
      <c r="AB37" s="69">
        <v>0</v>
      </c>
      <c r="AC37" s="69">
        <f t="shared" si="5"/>
        <v>9</v>
      </c>
      <c r="AD37" s="68">
        <f t="shared" si="6"/>
        <v>8.9400000000000013</v>
      </c>
      <c r="AE37" s="71" t="str">
        <f t="shared" si="7"/>
        <v>M</v>
      </c>
      <c r="AF37" s="72" t="s">
        <v>184</v>
      </c>
      <c r="AG37" s="72" t="s">
        <v>184</v>
      </c>
      <c r="AH37" s="72" t="s">
        <v>184</v>
      </c>
      <c r="AI37" s="72" t="s">
        <v>184</v>
      </c>
      <c r="AJ37" s="72" t="s">
        <v>184</v>
      </c>
      <c r="AK37" s="72" t="s">
        <v>184</v>
      </c>
      <c r="AL37" s="72" t="s">
        <v>184</v>
      </c>
      <c r="AM37" s="72" t="s">
        <v>184</v>
      </c>
      <c r="AN37" s="72" t="s">
        <v>184</v>
      </c>
      <c r="AO37" s="72" t="s">
        <v>184</v>
      </c>
      <c r="AP37" s="72" t="s">
        <v>184</v>
      </c>
      <c r="AQ37" s="72" t="s">
        <v>184</v>
      </c>
      <c r="AR37" s="72" t="s">
        <v>184</v>
      </c>
      <c r="AS37" s="73" t="s">
        <v>403</v>
      </c>
      <c r="AT37" s="73" t="s">
        <v>176</v>
      </c>
      <c r="AU37" s="73" t="s">
        <v>212</v>
      </c>
    </row>
    <row r="38" spans="1:47" ht="276.39999999999998" customHeight="1" x14ac:dyDescent="0.25">
      <c r="A38" s="61">
        <v>35</v>
      </c>
      <c r="B38" s="62" t="s">
        <v>31</v>
      </c>
      <c r="C38" s="63" t="s">
        <v>241</v>
      </c>
      <c r="D38" s="64" t="s">
        <v>145</v>
      </c>
      <c r="E38" s="64" t="s">
        <v>197</v>
      </c>
      <c r="F38" s="63" t="s">
        <v>127</v>
      </c>
      <c r="G38" s="63" t="s">
        <v>229</v>
      </c>
      <c r="H38" s="63" t="s">
        <v>125</v>
      </c>
      <c r="I38" s="65" t="s">
        <v>133</v>
      </c>
      <c r="J38" s="66" t="s">
        <v>127</v>
      </c>
      <c r="K38" s="66" t="s">
        <v>127</v>
      </c>
      <c r="L38" s="60" t="s">
        <v>230</v>
      </c>
      <c r="M38" s="64" t="s">
        <v>306</v>
      </c>
      <c r="N38" s="63">
        <v>5</v>
      </c>
      <c r="O38" s="69">
        <v>5</v>
      </c>
      <c r="P38" s="69">
        <v>3</v>
      </c>
      <c r="Q38" s="69">
        <v>1</v>
      </c>
      <c r="R38" s="69">
        <v>5</v>
      </c>
      <c r="S38" s="69">
        <f t="shared" si="2"/>
        <v>3.9000000000000004</v>
      </c>
      <c r="T38" s="69">
        <v>4</v>
      </c>
      <c r="U38" s="69">
        <v>5</v>
      </c>
      <c r="V38" s="69">
        <f t="shared" si="3"/>
        <v>4.5999999999999996</v>
      </c>
      <c r="W38" s="70">
        <f t="shared" si="4"/>
        <v>17.940000000000001</v>
      </c>
      <c r="X38" s="71" t="str">
        <f t="shared" si="0"/>
        <v>A</v>
      </c>
      <c r="Y38" s="67" t="s">
        <v>363</v>
      </c>
      <c r="Z38" s="72" t="s">
        <v>184</v>
      </c>
      <c r="AA38" s="69">
        <v>6</v>
      </c>
      <c r="AB38" s="69">
        <v>0</v>
      </c>
      <c r="AC38" s="69">
        <f t="shared" si="5"/>
        <v>6</v>
      </c>
      <c r="AD38" s="68">
        <f t="shared" si="6"/>
        <v>11.940000000000001</v>
      </c>
      <c r="AE38" s="71" t="str">
        <f t="shared" si="7"/>
        <v>M</v>
      </c>
      <c r="AF38" s="72" t="s">
        <v>184</v>
      </c>
      <c r="AG38" s="72" t="s">
        <v>184</v>
      </c>
      <c r="AH38" s="72" t="s">
        <v>184</v>
      </c>
      <c r="AI38" s="72" t="s">
        <v>184</v>
      </c>
      <c r="AJ38" s="72" t="s">
        <v>184</v>
      </c>
      <c r="AK38" s="72" t="s">
        <v>184</v>
      </c>
      <c r="AL38" s="72" t="s">
        <v>184</v>
      </c>
      <c r="AM38" s="72" t="s">
        <v>184</v>
      </c>
      <c r="AN38" s="72" t="s">
        <v>184</v>
      </c>
      <c r="AO38" s="72" t="s">
        <v>184</v>
      </c>
      <c r="AP38" s="72" t="s">
        <v>184</v>
      </c>
      <c r="AQ38" s="72" t="s">
        <v>184</v>
      </c>
      <c r="AR38" s="72" t="s">
        <v>184</v>
      </c>
      <c r="AS38" s="73" t="s">
        <v>461</v>
      </c>
      <c r="AT38" s="73" t="s">
        <v>176</v>
      </c>
      <c r="AU38" s="73" t="s">
        <v>212</v>
      </c>
    </row>
    <row r="39" spans="1:47" ht="279.39999999999998" customHeight="1" x14ac:dyDescent="0.25">
      <c r="A39" s="61">
        <v>36</v>
      </c>
      <c r="B39" s="62" t="s">
        <v>31</v>
      </c>
      <c r="C39" s="63" t="s">
        <v>62</v>
      </c>
      <c r="D39" s="64" t="s">
        <v>145</v>
      </c>
      <c r="E39" s="64" t="s">
        <v>242</v>
      </c>
      <c r="F39" s="63" t="s">
        <v>127</v>
      </c>
      <c r="G39" s="63" t="s">
        <v>229</v>
      </c>
      <c r="H39" s="63" t="s">
        <v>125</v>
      </c>
      <c r="I39" s="65" t="s">
        <v>133</v>
      </c>
      <c r="J39" s="66" t="s">
        <v>127</v>
      </c>
      <c r="K39" s="66" t="s">
        <v>127</v>
      </c>
      <c r="L39" s="60" t="s">
        <v>230</v>
      </c>
      <c r="M39" s="64" t="s">
        <v>307</v>
      </c>
      <c r="N39" s="63">
        <v>5</v>
      </c>
      <c r="O39" s="69">
        <v>5</v>
      </c>
      <c r="P39" s="69">
        <v>3</v>
      </c>
      <c r="Q39" s="69">
        <v>1</v>
      </c>
      <c r="R39" s="69">
        <v>5</v>
      </c>
      <c r="S39" s="69">
        <f t="shared" si="2"/>
        <v>3.9000000000000004</v>
      </c>
      <c r="T39" s="69">
        <v>4</v>
      </c>
      <c r="U39" s="69">
        <v>5</v>
      </c>
      <c r="V39" s="69">
        <f t="shared" si="3"/>
        <v>4.5999999999999996</v>
      </c>
      <c r="W39" s="70">
        <f t="shared" si="4"/>
        <v>17.940000000000001</v>
      </c>
      <c r="X39" s="71" t="str">
        <f t="shared" si="0"/>
        <v>A</v>
      </c>
      <c r="Y39" s="67" t="s">
        <v>363</v>
      </c>
      <c r="Z39" s="72" t="s">
        <v>184</v>
      </c>
      <c r="AA39" s="69">
        <v>6</v>
      </c>
      <c r="AB39" s="69">
        <v>0</v>
      </c>
      <c r="AC39" s="69">
        <f t="shared" si="5"/>
        <v>6</v>
      </c>
      <c r="AD39" s="68">
        <f t="shared" si="6"/>
        <v>11.940000000000001</v>
      </c>
      <c r="AE39" s="71" t="str">
        <f t="shared" si="7"/>
        <v>M</v>
      </c>
      <c r="AF39" s="72" t="s">
        <v>184</v>
      </c>
      <c r="AG39" s="72" t="s">
        <v>184</v>
      </c>
      <c r="AH39" s="72" t="s">
        <v>184</v>
      </c>
      <c r="AI39" s="72" t="s">
        <v>184</v>
      </c>
      <c r="AJ39" s="72" t="s">
        <v>184</v>
      </c>
      <c r="AK39" s="72" t="s">
        <v>184</v>
      </c>
      <c r="AL39" s="72" t="s">
        <v>184</v>
      </c>
      <c r="AM39" s="72" t="s">
        <v>184</v>
      </c>
      <c r="AN39" s="72" t="s">
        <v>184</v>
      </c>
      <c r="AO39" s="72" t="s">
        <v>184</v>
      </c>
      <c r="AP39" s="72" t="s">
        <v>184</v>
      </c>
      <c r="AQ39" s="72" t="s">
        <v>184</v>
      </c>
      <c r="AR39" s="72" t="s">
        <v>184</v>
      </c>
      <c r="AS39" s="73" t="s">
        <v>462</v>
      </c>
      <c r="AT39" s="73" t="s">
        <v>176</v>
      </c>
      <c r="AU39" s="73" t="s">
        <v>212</v>
      </c>
    </row>
    <row r="40" spans="1:47" ht="294.39999999999998" customHeight="1" x14ac:dyDescent="0.25">
      <c r="A40" s="61">
        <v>37</v>
      </c>
      <c r="B40" s="62" t="s">
        <v>31</v>
      </c>
      <c r="C40" s="63" t="s">
        <v>15</v>
      </c>
      <c r="D40" s="64" t="s">
        <v>204</v>
      </c>
      <c r="E40" s="64" t="s">
        <v>197</v>
      </c>
      <c r="F40" s="63" t="s">
        <v>127</v>
      </c>
      <c r="G40" s="63" t="s">
        <v>229</v>
      </c>
      <c r="H40" s="63" t="s">
        <v>125</v>
      </c>
      <c r="I40" s="65" t="s">
        <v>133</v>
      </c>
      <c r="J40" s="66" t="s">
        <v>127</v>
      </c>
      <c r="K40" s="66" t="s">
        <v>127</v>
      </c>
      <c r="L40" s="60" t="s">
        <v>230</v>
      </c>
      <c r="M40" s="67" t="s">
        <v>308</v>
      </c>
      <c r="N40" s="74">
        <v>5</v>
      </c>
      <c r="O40" s="69">
        <v>5</v>
      </c>
      <c r="P40" s="69">
        <v>3</v>
      </c>
      <c r="Q40" s="69">
        <v>1</v>
      </c>
      <c r="R40" s="69">
        <v>5</v>
      </c>
      <c r="S40" s="69">
        <f t="shared" si="2"/>
        <v>3.9000000000000004</v>
      </c>
      <c r="T40" s="69">
        <v>4</v>
      </c>
      <c r="U40" s="69">
        <v>5</v>
      </c>
      <c r="V40" s="69">
        <f t="shared" si="3"/>
        <v>4.5999999999999996</v>
      </c>
      <c r="W40" s="70">
        <f t="shared" si="4"/>
        <v>17.940000000000001</v>
      </c>
      <c r="X40" s="71" t="str">
        <f t="shared" si="0"/>
        <v>A</v>
      </c>
      <c r="Y40" s="67" t="s">
        <v>367</v>
      </c>
      <c r="Z40" s="72" t="s">
        <v>184</v>
      </c>
      <c r="AA40" s="69">
        <v>8</v>
      </c>
      <c r="AB40" s="69">
        <v>0</v>
      </c>
      <c r="AC40" s="69">
        <f t="shared" si="5"/>
        <v>8</v>
      </c>
      <c r="AD40" s="68">
        <f t="shared" si="6"/>
        <v>9.9400000000000013</v>
      </c>
      <c r="AE40" s="71" t="str">
        <f t="shared" si="7"/>
        <v>M</v>
      </c>
      <c r="AF40" s="72" t="s">
        <v>184</v>
      </c>
      <c r="AG40" s="72" t="s">
        <v>184</v>
      </c>
      <c r="AH40" s="72" t="s">
        <v>184</v>
      </c>
      <c r="AI40" s="72" t="s">
        <v>184</v>
      </c>
      <c r="AJ40" s="72" t="s">
        <v>184</v>
      </c>
      <c r="AK40" s="72" t="s">
        <v>184</v>
      </c>
      <c r="AL40" s="72" t="s">
        <v>184</v>
      </c>
      <c r="AM40" s="72" t="s">
        <v>184</v>
      </c>
      <c r="AN40" s="72" t="s">
        <v>184</v>
      </c>
      <c r="AO40" s="72" t="s">
        <v>184</v>
      </c>
      <c r="AP40" s="72" t="s">
        <v>184</v>
      </c>
      <c r="AQ40" s="72" t="s">
        <v>184</v>
      </c>
      <c r="AR40" s="72" t="s">
        <v>184</v>
      </c>
      <c r="AS40" s="73"/>
      <c r="AT40" s="73"/>
      <c r="AU40" s="73"/>
    </row>
    <row r="41" spans="1:47" ht="289.89999999999998" customHeight="1" x14ac:dyDescent="0.25">
      <c r="A41" s="61">
        <v>38</v>
      </c>
      <c r="B41" s="62" t="s">
        <v>31</v>
      </c>
      <c r="C41" s="63" t="s">
        <v>16</v>
      </c>
      <c r="D41" s="64" t="s">
        <v>205</v>
      </c>
      <c r="E41" s="64" t="s">
        <v>197</v>
      </c>
      <c r="F41" s="63" t="s">
        <v>127</v>
      </c>
      <c r="G41" s="63" t="s">
        <v>229</v>
      </c>
      <c r="H41" s="63" t="s">
        <v>125</v>
      </c>
      <c r="I41" s="65" t="s">
        <v>133</v>
      </c>
      <c r="J41" s="66" t="s">
        <v>127</v>
      </c>
      <c r="K41" s="66" t="s">
        <v>127</v>
      </c>
      <c r="L41" s="60" t="s">
        <v>230</v>
      </c>
      <c r="M41" s="67" t="s">
        <v>309</v>
      </c>
      <c r="N41" s="74">
        <v>5</v>
      </c>
      <c r="O41" s="69">
        <v>5</v>
      </c>
      <c r="P41" s="69">
        <v>3</v>
      </c>
      <c r="Q41" s="69">
        <v>1</v>
      </c>
      <c r="R41" s="69">
        <v>5</v>
      </c>
      <c r="S41" s="69">
        <f t="shared" si="2"/>
        <v>3.9000000000000004</v>
      </c>
      <c r="T41" s="69">
        <v>4</v>
      </c>
      <c r="U41" s="69">
        <v>5</v>
      </c>
      <c r="V41" s="69">
        <f t="shared" si="3"/>
        <v>4.5999999999999996</v>
      </c>
      <c r="W41" s="70">
        <f t="shared" si="4"/>
        <v>17.940000000000001</v>
      </c>
      <c r="X41" s="71" t="str">
        <f t="shared" si="0"/>
        <v>A</v>
      </c>
      <c r="Y41" s="67" t="s">
        <v>367</v>
      </c>
      <c r="Z41" s="72" t="s">
        <v>184</v>
      </c>
      <c r="AA41" s="69">
        <v>8</v>
      </c>
      <c r="AB41" s="69">
        <v>0</v>
      </c>
      <c r="AC41" s="69">
        <f t="shared" si="5"/>
        <v>8</v>
      </c>
      <c r="AD41" s="68">
        <f t="shared" si="6"/>
        <v>9.9400000000000013</v>
      </c>
      <c r="AE41" s="71" t="str">
        <f t="shared" si="7"/>
        <v>M</v>
      </c>
      <c r="AF41" s="72" t="s">
        <v>184</v>
      </c>
      <c r="AG41" s="72" t="s">
        <v>184</v>
      </c>
      <c r="AH41" s="72" t="s">
        <v>184</v>
      </c>
      <c r="AI41" s="72" t="s">
        <v>184</v>
      </c>
      <c r="AJ41" s="72" t="s">
        <v>184</v>
      </c>
      <c r="AK41" s="72" t="s">
        <v>184</v>
      </c>
      <c r="AL41" s="72" t="s">
        <v>184</v>
      </c>
      <c r="AM41" s="72" t="s">
        <v>184</v>
      </c>
      <c r="AN41" s="72" t="s">
        <v>184</v>
      </c>
      <c r="AO41" s="72" t="s">
        <v>184</v>
      </c>
      <c r="AP41" s="72" t="s">
        <v>184</v>
      </c>
      <c r="AQ41" s="72" t="s">
        <v>184</v>
      </c>
      <c r="AR41" s="72" t="s">
        <v>184</v>
      </c>
      <c r="AS41" s="73"/>
      <c r="AT41" s="73"/>
      <c r="AU41" s="73"/>
    </row>
    <row r="42" spans="1:47" ht="299.64999999999998" customHeight="1" x14ac:dyDescent="0.25">
      <c r="A42" s="61">
        <v>39</v>
      </c>
      <c r="B42" s="62" t="s">
        <v>31</v>
      </c>
      <c r="C42" s="63" t="s">
        <v>14</v>
      </c>
      <c r="D42" s="64" t="s">
        <v>205</v>
      </c>
      <c r="E42" s="64" t="s">
        <v>197</v>
      </c>
      <c r="F42" s="63" t="s">
        <v>127</v>
      </c>
      <c r="G42" s="63" t="s">
        <v>229</v>
      </c>
      <c r="H42" s="63" t="s">
        <v>125</v>
      </c>
      <c r="I42" s="65" t="s">
        <v>133</v>
      </c>
      <c r="J42" s="66" t="s">
        <v>127</v>
      </c>
      <c r="K42" s="66" t="s">
        <v>127</v>
      </c>
      <c r="L42" s="60" t="s">
        <v>230</v>
      </c>
      <c r="M42" s="67" t="s">
        <v>310</v>
      </c>
      <c r="N42" s="74">
        <v>5</v>
      </c>
      <c r="O42" s="69">
        <v>5</v>
      </c>
      <c r="P42" s="69">
        <v>3</v>
      </c>
      <c r="Q42" s="69">
        <v>1</v>
      </c>
      <c r="R42" s="69">
        <v>5</v>
      </c>
      <c r="S42" s="69">
        <f t="shared" si="2"/>
        <v>3.9000000000000004</v>
      </c>
      <c r="T42" s="69">
        <v>4</v>
      </c>
      <c r="U42" s="69">
        <v>5</v>
      </c>
      <c r="V42" s="69">
        <f t="shared" si="3"/>
        <v>4.5999999999999996</v>
      </c>
      <c r="W42" s="70">
        <f t="shared" si="4"/>
        <v>17.940000000000001</v>
      </c>
      <c r="X42" s="71" t="str">
        <f t="shared" si="0"/>
        <v>A</v>
      </c>
      <c r="Y42" s="67" t="s">
        <v>367</v>
      </c>
      <c r="Z42" s="72" t="s">
        <v>184</v>
      </c>
      <c r="AA42" s="69">
        <v>8</v>
      </c>
      <c r="AB42" s="69">
        <v>0</v>
      </c>
      <c r="AC42" s="69">
        <f t="shared" si="5"/>
        <v>8</v>
      </c>
      <c r="AD42" s="68">
        <f t="shared" si="6"/>
        <v>9.9400000000000013</v>
      </c>
      <c r="AE42" s="71" t="str">
        <f t="shared" si="7"/>
        <v>M</v>
      </c>
      <c r="AF42" s="72" t="s">
        <v>184</v>
      </c>
      <c r="AG42" s="72" t="s">
        <v>184</v>
      </c>
      <c r="AH42" s="72" t="s">
        <v>184</v>
      </c>
      <c r="AI42" s="72" t="s">
        <v>184</v>
      </c>
      <c r="AJ42" s="72" t="s">
        <v>184</v>
      </c>
      <c r="AK42" s="72" t="s">
        <v>184</v>
      </c>
      <c r="AL42" s="72" t="s">
        <v>184</v>
      </c>
      <c r="AM42" s="72" t="s">
        <v>184</v>
      </c>
      <c r="AN42" s="72" t="s">
        <v>184</v>
      </c>
      <c r="AO42" s="72" t="s">
        <v>184</v>
      </c>
      <c r="AP42" s="72" t="s">
        <v>184</v>
      </c>
      <c r="AQ42" s="72" t="s">
        <v>184</v>
      </c>
      <c r="AR42" s="72" t="s">
        <v>184</v>
      </c>
      <c r="AS42" s="73"/>
      <c r="AT42" s="73"/>
      <c r="AU42" s="73"/>
    </row>
    <row r="43" spans="1:47" ht="288" customHeight="1" x14ac:dyDescent="0.25">
      <c r="A43" s="61">
        <v>40</v>
      </c>
      <c r="B43" s="62" t="s">
        <v>58</v>
      </c>
      <c r="C43" s="63" t="s">
        <v>9</v>
      </c>
      <c r="D43" s="64" t="s">
        <v>243</v>
      </c>
      <c r="E43" s="64" t="s">
        <v>197</v>
      </c>
      <c r="F43" s="63" t="s">
        <v>127</v>
      </c>
      <c r="G43" s="63" t="s">
        <v>229</v>
      </c>
      <c r="H43" s="63" t="s">
        <v>125</v>
      </c>
      <c r="I43" s="65" t="s">
        <v>133</v>
      </c>
      <c r="J43" s="66" t="s">
        <v>127</v>
      </c>
      <c r="K43" s="66" t="s">
        <v>127</v>
      </c>
      <c r="L43" s="60" t="s">
        <v>236</v>
      </c>
      <c r="M43" s="64" t="s">
        <v>311</v>
      </c>
      <c r="N43" s="65">
        <v>5</v>
      </c>
      <c r="O43" s="69">
        <v>1</v>
      </c>
      <c r="P43" s="69">
        <v>3</v>
      </c>
      <c r="Q43" s="69">
        <v>1</v>
      </c>
      <c r="R43" s="69">
        <v>5</v>
      </c>
      <c r="S43" s="69">
        <f t="shared" si="2"/>
        <v>3.3</v>
      </c>
      <c r="T43" s="69">
        <v>4</v>
      </c>
      <c r="U43" s="69">
        <v>5</v>
      </c>
      <c r="V43" s="69">
        <f t="shared" si="3"/>
        <v>4.5999999999999996</v>
      </c>
      <c r="W43" s="70">
        <f t="shared" si="4"/>
        <v>15.179999999999998</v>
      </c>
      <c r="X43" s="71" t="str">
        <f t="shared" si="0"/>
        <v>M</v>
      </c>
      <c r="Y43" s="67" t="s">
        <v>368</v>
      </c>
      <c r="Z43" s="72" t="s">
        <v>184</v>
      </c>
      <c r="AA43" s="69">
        <v>8</v>
      </c>
      <c r="AB43" s="69">
        <v>0</v>
      </c>
      <c r="AC43" s="69">
        <f t="shared" si="5"/>
        <v>8</v>
      </c>
      <c r="AD43" s="68">
        <f t="shared" si="6"/>
        <v>7.1799999999999979</v>
      </c>
      <c r="AE43" s="71" t="str">
        <f t="shared" si="7"/>
        <v>M</v>
      </c>
      <c r="AF43" s="72" t="s">
        <v>184</v>
      </c>
      <c r="AG43" s="72" t="s">
        <v>184</v>
      </c>
      <c r="AH43" s="72" t="s">
        <v>184</v>
      </c>
      <c r="AI43" s="72" t="s">
        <v>184</v>
      </c>
      <c r="AJ43" s="72" t="s">
        <v>184</v>
      </c>
      <c r="AK43" s="72" t="s">
        <v>184</v>
      </c>
      <c r="AL43" s="72" t="s">
        <v>184</v>
      </c>
      <c r="AM43" s="72" t="s">
        <v>184</v>
      </c>
      <c r="AN43" s="72" t="s">
        <v>184</v>
      </c>
      <c r="AO43" s="72" t="s">
        <v>184</v>
      </c>
      <c r="AP43" s="72" t="s">
        <v>184</v>
      </c>
      <c r="AQ43" s="72" t="s">
        <v>184</v>
      </c>
      <c r="AR43" s="72" t="s">
        <v>184</v>
      </c>
      <c r="AS43" s="73" t="s">
        <v>463</v>
      </c>
      <c r="AT43" s="73" t="s">
        <v>176</v>
      </c>
      <c r="AU43" s="73" t="s">
        <v>213</v>
      </c>
    </row>
    <row r="44" spans="1:47" ht="288" customHeight="1" x14ac:dyDescent="0.25">
      <c r="A44" s="61">
        <v>41</v>
      </c>
      <c r="B44" s="62" t="s">
        <v>58</v>
      </c>
      <c r="C44" s="63" t="s">
        <v>60</v>
      </c>
      <c r="D44" s="64" t="s">
        <v>245</v>
      </c>
      <c r="E44" s="64" t="s">
        <v>182</v>
      </c>
      <c r="F44" s="63" t="s">
        <v>183</v>
      </c>
      <c r="G44" s="63" t="s">
        <v>52</v>
      </c>
      <c r="H44" s="63" t="s">
        <v>125</v>
      </c>
      <c r="I44" s="65" t="s">
        <v>133</v>
      </c>
      <c r="J44" s="66" t="s">
        <v>127</v>
      </c>
      <c r="K44" s="66" t="s">
        <v>127</v>
      </c>
      <c r="L44" s="60" t="s">
        <v>236</v>
      </c>
      <c r="M44" s="64" t="s">
        <v>312</v>
      </c>
      <c r="N44" s="65">
        <v>5</v>
      </c>
      <c r="O44" s="69">
        <v>1</v>
      </c>
      <c r="P44" s="69">
        <v>3</v>
      </c>
      <c r="Q44" s="69">
        <v>1</v>
      </c>
      <c r="R44" s="69">
        <v>3</v>
      </c>
      <c r="S44" s="69">
        <f t="shared" si="2"/>
        <v>3.0999999999999996</v>
      </c>
      <c r="T44" s="69">
        <v>3</v>
      </c>
      <c r="U44" s="69">
        <v>4</v>
      </c>
      <c r="V44" s="69">
        <f t="shared" si="3"/>
        <v>3.6</v>
      </c>
      <c r="W44" s="70">
        <f t="shared" si="4"/>
        <v>11.159999999999998</v>
      </c>
      <c r="X44" s="71" t="str">
        <f t="shared" si="0"/>
        <v>M</v>
      </c>
      <c r="Y44" s="67" t="s">
        <v>368</v>
      </c>
      <c r="Z44" s="72" t="s">
        <v>184</v>
      </c>
      <c r="AA44" s="69">
        <v>9</v>
      </c>
      <c r="AB44" s="69">
        <v>0</v>
      </c>
      <c r="AC44" s="69">
        <f t="shared" si="5"/>
        <v>9</v>
      </c>
      <c r="AD44" s="68">
        <f t="shared" si="6"/>
        <v>2.1599999999999984</v>
      </c>
      <c r="AE44" s="71" t="str">
        <f t="shared" si="7"/>
        <v>B</v>
      </c>
      <c r="AF44" s="72" t="s">
        <v>184</v>
      </c>
      <c r="AG44" s="72" t="s">
        <v>184</v>
      </c>
      <c r="AH44" s="72" t="s">
        <v>184</v>
      </c>
      <c r="AI44" s="72" t="s">
        <v>184</v>
      </c>
      <c r="AJ44" s="72" t="s">
        <v>184</v>
      </c>
      <c r="AK44" s="72" t="s">
        <v>184</v>
      </c>
      <c r="AL44" s="72" t="s">
        <v>184</v>
      </c>
      <c r="AM44" s="72" t="s">
        <v>184</v>
      </c>
      <c r="AN44" s="72" t="s">
        <v>184</v>
      </c>
      <c r="AO44" s="72" t="s">
        <v>184</v>
      </c>
      <c r="AP44" s="72" t="s">
        <v>184</v>
      </c>
      <c r="AQ44" s="72" t="s">
        <v>184</v>
      </c>
      <c r="AR44" s="72" t="s">
        <v>184</v>
      </c>
      <c r="AS44" s="73" t="s">
        <v>404</v>
      </c>
      <c r="AT44" s="73" t="s">
        <v>176</v>
      </c>
      <c r="AU44" s="73" t="s">
        <v>213</v>
      </c>
    </row>
    <row r="45" spans="1:47" ht="299.64999999999998" customHeight="1" x14ac:dyDescent="0.25">
      <c r="A45" s="61">
        <v>42</v>
      </c>
      <c r="B45" s="62" t="s">
        <v>58</v>
      </c>
      <c r="C45" s="63" t="s">
        <v>113</v>
      </c>
      <c r="D45" s="64" t="s">
        <v>148</v>
      </c>
      <c r="E45" s="64" t="s">
        <v>182</v>
      </c>
      <c r="F45" s="63" t="s">
        <v>183</v>
      </c>
      <c r="G45" s="63" t="s">
        <v>52</v>
      </c>
      <c r="H45" s="63" t="s">
        <v>125</v>
      </c>
      <c r="I45" s="65" t="s">
        <v>133</v>
      </c>
      <c r="J45" s="66" t="s">
        <v>127</v>
      </c>
      <c r="K45" s="66" t="s">
        <v>127</v>
      </c>
      <c r="L45" s="60" t="s">
        <v>236</v>
      </c>
      <c r="M45" s="64" t="s">
        <v>312</v>
      </c>
      <c r="N45" s="65">
        <v>5</v>
      </c>
      <c r="O45" s="69">
        <v>1</v>
      </c>
      <c r="P45" s="69">
        <v>3</v>
      </c>
      <c r="Q45" s="69">
        <v>1</v>
      </c>
      <c r="R45" s="69">
        <v>3</v>
      </c>
      <c r="S45" s="69">
        <f t="shared" si="2"/>
        <v>3.0999999999999996</v>
      </c>
      <c r="T45" s="69">
        <v>2</v>
      </c>
      <c r="U45" s="69">
        <v>4</v>
      </c>
      <c r="V45" s="69">
        <f t="shared" si="3"/>
        <v>3.2</v>
      </c>
      <c r="W45" s="70">
        <f t="shared" si="4"/>
        <v>9.92</v>
      </c>
      <c r="X45" s="71" t="str">
        <f t="shared" si="0"/>
        <v>M</v>
      </c>
      <c r="Y45" s="67" t="s">
        <v>368</v>
      </c>
      <c r="Z45" s="72" t="s">
        <v>184</v>
      </c>
      <c r="AA45" s="69">
        <v>9</v>
      </c>
      <c r="AB45" s="69">
        <v>0</v>
      </c>
      <c r="AC45" s="69">
        <f t="shared" si="5"/>
        <v>9</v>
      </c>
      <c r="AD45" s="68">
        <f t="shared" si="6"/>
        <v>0.91999999999999993</v>
      </c>
      <c r="AE45" s="71" t="str">
        <f t="shared" si="7"/>
        <v>R</v>
      </c>
      <c r="AF45" s="72" t="s">
        <v>184</v>
      </c>
      <c r="AG45" s="72" t="s">
        <v>184</v>
      </c>
      <c r="AH45" s="72" t="s">
        <v>184</v>
      </c>
      <c r="AI45" s="72" t="s">
        <v>184</v>
      </c>
      <c r="AJ45" s="72" t="s">
        <v>184</v>
      </c>
      <c r="AK45" s="72" t="s">
        <v>184</v>
      </c>
      <c r="AL45" s="72" t="s">
        <v>184</v>
      </c>
      <c r="AM45" s="72" t="s">
        <v>184</v>
      </c>
      <c r="AN45" s="72" t="s">
        <v>184</v>
      </c>
      <c r="AO45" s="72" t="s">
        <v>184</v>
      </c>
      <c r="AP45" s="72" t="s">
        <v>184</v>
      </c>
      <c r="AQ45" s="72" t="s">
        <v>184</v>
      </c>
      <c r="AR45" s="72" t="s">
        <v>184</v>
      </c>
      <c r="AS45" s="73"/>
      <c r="AT45" s="73"/>
      <c r="AU45" s="73"/>
    </row>
    <row r="46" spans="1:47" ht="290.64999999999998" customHeight="1" x14ac:dyDescent="0.25">
      <c r="A46" s="61">
        <v>43</v>
      </c>
      <c r="B46" s="62" t="s">
        <v>58</v>
      </c>
      <c r="C46" s="63" t="s">
        <v>198</v>
      </c>
      <c r="D46" s="64" t="s">
        <v>245</v>
      </c>
      <c r="E46" s="64" t="s">
        <v>244</v>
      </c>
      <c r="F46" s="63" t="s">
        <v>127</v>
      </c>
      <c r="G46" s="63" t="s">
        <v>229</v>
      </c>
      <c r="H46" s="63" t="s">
        <v>133</v>
      </c>
      <c r="I46" s="65" t="s">
        <v>127</v>
      </c>
      <c r="J46" s="66" t="s">
        <v>127</v>
      </c>
      <c r="K46" s="66" t="s">
        <v>127</v>
      </c>
      <c r="L46" s="60" t="s">
        <v>230</v>
      </c>
      <c r="M46" s="64" t="s">
        <v>313</v>
      </c>
      <c r="N46" s="65">
        <v>5</v>
      </c>
      <c r="O46" s="69">
        <v>1</v>
      </c>
      <c r="P46" s="69">
        <v>3</v>
      </c>
      <c r="Q46" s="69">
        <v>1</v>
      </c>
      <c r="R46" s="69">
        <v>5</v>
      </c>
      <c r="S46" s="69">
        <f t="shared" si="2"/>
        <v>3.3</v>
      </c>
      <c r="T46" s="69">
        <v>3</v>
      </c>
      <c r="U46" s="69">
        <v>4</v>
      </c>
      <c r="V46" s="69">
        <f t="shared" si="3"/>
        <v>3.6</v>
      </c>
      <c r="W46" s="70">
        <f t="shared" si="4"/>
        <v>11.879999999999999</v>
      </c>
      <c r="X46" s="71" t="str">
        <f t="shared" si="0"/>
        <v>M</v>
      </c>
      <c r="Y46" s="67" t="s">
        <v>370</v>
      </c>
      <c r="Z46" s="72" t="s">
        <v>184</v>
      </c>
      <c r="AA46" s="69">
        <v>8</v>
      </c>
      <c r="AB46" s="69">
        <v>0</v>
      </c>
      <c r="AC46" s="69">
        <f t="shared" si="5"/>
        <v>8</v>
      </c>
      <c r="AD46" s="68">
        <f t="shared" si="6"/>
        <v>3.879999999999999</v>
      </c>
      <c r="AE46" s="71" t="str">
        <f t="shared" si="7"/>
        <v>B</v>
      </c>
      <c r="AF46" s="72" t="s">
        <v>184</v>
      </c>
      <c r="AG46" s="72" t="s">
        <v>184</v>
      </c>
      <c r="AH46" s="72" t="s">
        <v>184</v>
      </c>
      <c r="AI46" s="72" t="s">
        <v>184</v>
      </c>
      <c r="AJ46" s="72" t="s">
        <v>184</v>
      </c>
      <c r="AK46" s="72" t="s">
        <v>184</v>
      </c>
      <c r="AL46" s="72" t="s">
        <v>184</v>
      </c>
      <c r="AM46" s="72" t="s">
        <v>184</v>
      </c>
      <c r="AN46" s="72" t="s">
        <v>184</v>
      </c>
      <c r="AO46" s="72" t="s">
        <v>184</v>
      </c>
      <c r="AP46" s="72" t="s">
        <v>184</v>
      </c>
      <c r="AQ46" s="72" t="s">
        <v>184</v>
      </c>
      <c r="AR46" s="72" t="s">
        <v>184</v>
      </c>
      <c r="AS46" s="73"/>
      <c r="AT46" s="73"/>
      <c r="AU46" s="76"/>
    </row>
    <row r="47" spans="1:47" ht="285" customHeight="1" x14ac:dyDescent="0.25">
      <c r="A47" s="61">
        <v>44</v>
      </c>
      <c r="B47" s="62" t="s">
        <v>199</v>
      </c>
      <c r="C47" s="63" t="s">
        <v>246</v>
      </c>
      <c r="D47" s="64" t="s">
        <v>245</v>
      </c>
      <c r="E47" s="64" t="s">
        <v>244</v>
      </c>
      <c r="F47" s="63" t="s">
        <v>127</v>
      </c>
      <c r="G47" s="63" t="s">
        <v>229</v>
      </c>
      <c r="H47" s="63" t="s">
        <v>127</v>
      </c>
      <c r="I47" s="65" t="s">
        <v>127</v>
      </c>
      <c r="J47" s="66" t="s">
        <v>127</v>
      </c>
      <c r="K47" s="66" t="s">
        <v>127</v>
      </c>
      <c r="L47" s="60" t="s">
        <v>230</v>
      </c>
      <c r="M47" s="64" t="s">
        <v>314</v>
      </c>
      <c r="N47" s="65">
        <v>5</v>
      </c>
      <c r="O47" s="69">
        <v>3</v>
      </c>
      <c r="P47" s="69">
        <v>3</v>
      </c>
      <c r="Q47" s="69">
        <v>1</v>
      </c>
      <c r="R47" s="69">
        <v>5</v>
      </c>
      <c r="S47" s="69">
        <f t="shared" si="2"/>
        <v>3.6000000000000005</v>
      </c>
      <c r="T47" s="69">
        <v>4</v>
      </c>
      <c r="U47" s="69">
        <v>5</v>
      </c>
      <c r="V47" s="69">
        <f t="shared" si="3"/>
        <v>4.5999999999999996</v>
      </c>
      <c r="W47" s="70">
        <f t="shared" si="4"/>
        <v>16.560000000000002</v>
      </c>
      <c r="X47" s="71" t="str">
        <f t="shared" si="0"/>
        <v>A</v>
      </c>
      <c r="Y47" s="67" t="s">
        <v>371</v>
      </c>
      <c r="Z47" s="72" t="s">
        <v>184</v>
      </c>
      <c r="AA47" s="69">
        <v>8</v>
      </c>
      <c r="AB47" s="69">
        <v>0</v>
      </c>
      <c r="AC47" s="69">
        <f t="shared" si="5"/>
        <v>8</v>
      </c>
      <c r="AD47" s="68">
        <f t="shared" si="6"/>
        <v>8.5600000000000023</v>
      </c>
      <c r="AE47" s="71" t="str">
        <f t="shared" si="7"/>
        <v>M</v>
      </c>
      <c r="AF47" s="72" t="s">
        <v>184</v>
      </c>
      <c r="AG47" s="72" t="s">
        <v>184</v>
      </c>
      <c r="AH47" s="72" t="s">
        <v>184</v>
      </c>
      <c r="AI47" s="72" t="s">
        <v>184</v>
      </c>
      <c r="AJ47" s="72" t="s">
        <v>184</v>
      </c>
      <c r="AK47" s="72" t="s">
        <v>184</v>
      </c>
      <c r="AL47" s="72" t="s">
        <v>184</v>
      </c>
      <c r="AM47" s="72" t="s">
        <v>184</v>
      </c>
      <c r="AN47" s="72" t="s">
        <v>184</v>
      </c>
      <c r="AO47" s="72" t="s">
        <v>184</v>
      </c>
      <c r="AP47" s="72" t="s">
        <v>184</v>
      </c>
      <c r="AQ47" s="72" t="s">
        <v>184</v>
      </c>
      <c r="AR47" s="72" t="s">
        <v>184</v>
      </c>
      <c r="AS47" s="73"/>
      <c r="AT47" s="73"/>
      <c r="AU47" s="76"/>
    </row>
    <row r="48" spans="1:47" ht="282" customHeight="1" x14ac:dyDescent="0.25">
      <c r="A48" s="61">
        <v>45</v>
      </c>
      <c r="B48" s="62" t="s">
        <v>58</v>
      </c>
      <c r="C48" s="63" t="s">
        <v>37</v>
      </c>
      <c r="D48" s="64" t="s">
        <v>149</v>
      </c>
      <c r="E48" s="64" t="s">
        <v>135</v>
      </c>
      <c r="F48" s="65" t="s">
        <v>127</v>
      </c>
      <c r="G48" s="65" t="s">
        <v>52</v>
      </c>
      <c r="H48" s="65" t="s">
        <v>125</v>
      </c>
      <c r="I48" s="66" t="s">
        <v>127</v>
      </c>
      <c r="J48" s="69" t="s">
        <v>125</v>
      </c>
      <c r="K48" s="66" t="s">
        <v>127</v>
      </c>
      <c r="L48" s="60" t="s">
        <v>315</v>
      </c>
      <c r="M48" s="84" t="s">
        <v>128</v>
      </c>
      <c r="N48" s="69">
        <v>5</v>
      </c>
      <c r="O48" s="69">
        <v>3</v>
      </c>
      <c r="P48" s="69">
        <v>3</v>
      </c>
      <c r="Q48" s="69">
        <v>1</v>
      </c>
      <c r="R48" s="69">
        <v>3</v>
      </c>
      <c r="S48" s="69">
        <f t="shared" si="2"/>
        <v>3.4000000000000004</v>
      </c>
      <c r="T48" s="69">
        <v>4</v>
      </c>
      <c r="U48" s="69">
        <v>5</v>
      </c>
      <c r="V48" s="69">
        <f t="shared" si="3"/>
        <v>4.5999999999999996</v>
      </c>
      <c r="W48" s="70">
        <f t="shared" si="4"/>
        <v>15.64</v>
      </c>
      <c r="X48" s="71" t="str">
        <f t="shared" si="0"/>
        <v>M</v>
      </c>
      <c r="Y48" s="67" t="s">
        <v>369</v>
      </c>
      <c r="Z48" s="72" t="s">
        <v>184</v>
      </c>
      <c r="AA48" s="69">
        <v>10</v>
      </c>
      <c r="AB48" s="69">
        <v>0</v>
      </c>
      <c r="AC48" s="69">
        <f t="shared" si="5"/>
        <v>10</v>
      </c>
      <c r="AD48" s="68">
        <f t="shared" si="6"/>
        <v>5.6400000000000006</v>
      </c>
      <c r="AE48" s="71" t="str">
        <f t="shared" si="7"/>
        <v>M</v>
      </c>
      <c r="AF48" s="72" t="s">
        <v>184</v>
      </c>
      <c r="AG48" s="72" t="s">
        <v>184</v>
      </c>
      <c r="AH48" s="72" t="s">
        <v>184</v>
      </c>
      <c r="AI48" s="72" t="s">
        <v>184</v>
      </c>
      <c r="AJ48" s="72" t="s">
        <v>184</v>
      </c>
      <c r="AK48" s="72" t="s">
        <v>184</v>
      </c>
      <c r="AL48" s="72" t="s">
        <v>184</v>
      </c>
      <c r="AM48" s="72" t="s">
        <v>184</v>
      </c>
      <c r="AN48" s="72" t="s">
        <v>184</v>
      </c>
      <c r="AO48" s="72" t="s">
        <v>184</v>
      </c>
      <c r="AP48" s="72" t="s">
        <v>184</v>
      </c>
      <c r="AQ48" s="72" t="s">
        <v>184</v>
      </c>
      <c r="AR48" s="72" t="s">
        <v>184</v>
      </c>
      <c r="AS48" s="73"/>
      <c r="AT48" s="73"/>
      <c r="AU48" s="73"/>
    </row>
    <row r="49" spans="1:47" ht="279.39999999999998" customHeight="1" x14ac:dyDescent="0.25">
      <c r="A49" s="61">
        <v>46</v>
      </c>
      <c r="B49" s="70" t="s">
        <v>219</v>
      </c>
      <c r="C49" s="63" t="s">
        <v>247</v>
      </c>
      <c r="D49" s="64" t="s">
        <v>119</v>
      </c>
      <c r="E49" s="64" t="s">
        <v>154</v>
      </c>
      <c r="F49" s="63" t="s">
        <v>248</v>
      </c>
      <c r="G49" s="63" t="s">
        <v>229</v>
      </c>
      <c r="H49" s="63" t="s">
        <v>249</v>
      </c>
      <c r="I49" s="65" t="s">
        <v>133</v>
      </c>
      <c r="J49" s="66" t="s">
        <v>127</v>
      </c>
      <c r="K49" s="66" t="s">
        <v>127</v>
      </c>
      <c r="L49" s="60" t="s">
        <v>230</v>
      </c>
      <c r="M49" s="67" t="s">
        <v>250</v>
      </c>
      <c r="N49" s="74">
        <v>1</v>
      </c>
      <c r="O49" s="69">
        <v>1</v>
      </c>
      <c r="P49" s="69">
        <v>3</v>
      </c>
      <c r="Q49" s="69">
        <v>1</v>
      </c>
      <c r="R49" s="69">
        <v>5</v>
      </c>
      <c r="S49" s="69">
        <f t="shared" si="2"/>
        <v>1.7</v>
      </c>
      <c r="T49" s="69">
        <v>3</v>
      </c>
      <c r="U49" s="69">
        <v>5</v>
      </c>
      <c r="V49" s="69">
        <f t="shared" si="3"/>
        <v>4.2</v>
      </c>
      <c r="W49" s="70">
        <f t="shared" si="4"/>
        <v>7.14</v>
      </c>
      <c r="X49" s="71" t="str">
        <f t="shared" si="0"/>
        <v>M</v>
      </c>
      <c r="Y49" s="67" t="s">
        <v>372</v>
      </c>
      <c r="Z49" s="72" t="s">
        <v>184</v>
      </c>
      <c r="AA49" s="69">
        <v>5</v>
      </c>
      <c r="AB49" s="69">
        <v>0</v>
      </c>
      <c r="AC49" s="69">
        <f t="shared" si="5"/>
        <v>5</v>
      </c>
      <c r="AD49" s="68">
        <f t="shared" si="6"/>
        <v>2.1399999999999997</v>
      </c>
      <c r="AE49" s="71" t="str">
        <f t="shared" si="7"/>
        <v>B</v>
      </c>
      <c r="AF49" s="72" t="s">
        <v>184</v>
      </c>
      <c r="AG49" s="72" t="s">
        <v>184</v>
      </c>
      <c r="AH49" s="72" t="s">
        <v>184</v>
      </c>
      <c r="AI49" s="72" t="s">
        <v>184</v>
      </c>
      <c r="AJ49" s="72" t="s">
        <v>184</v>
      </c>
      <c r="AK49" s="72" t="s">
        <v>184</v>
      </c>
      <c r="AL49" s="72" t="s">
        <v>184</v>
      </c>
      <c r="AM49" s="72" t="s">
        <v>184</v>
      </c>
      <c r="AN49" s="72" t="s">
        <v>184</v>
      </c>
      <c r="AO49" s="72" t="s">
        <v>184</v>
      </c>
      <c r="AP49" s="72" t="s">
        <v>184</v>
      </c>
      <c r="AQ49" s="72" t="s">
        <v>184</v>
      </c>
      <c r="AR49" s="72" t="s">
        <v>184</v>
      </c>
      <c r="AS49" s="73" t="s">
        <v>464</v>
      </c>
      <c r="AT49" s="73" t="s">
        <v>176</v>
      </c>
      <c r="AU49" s="73" t="s">
        <v>213</v>
      </c>
    </row>
    <row r="50" spans="1:47" ht="278.64999999999998" customHeight="1" x14ac:dyDescent="0.25">
      <c r="A50" s="61">
        <v>47</v>
      </c>
      <c r="B50" s="70" t="s">
        <v>219</v>
      </c>
      <c r="C50" s="63" t="s">
        <v>100</v>
      </c>
      <c r="D50" s="64" t="s">
        <v>119</v>
      </c>
      <c r="E50" s="64" t="s">
        <v>155</v>
      </c>
      <c r="F50" s="63" t="s">
        <v>248</v>
      </c>
      <c r="G50" s="63" t="s">
        <v>229</v>
      </c>
      <c r="H50" s="63" t="s">
        <v>249</v>
      </c>
      <c r="I50" s="65" t="s">
        <v>133</v>
      </c>
      <c r="J50" s="66" t="s">
        <v>127</v>
      </c>
      <c r="K50" s="66" t="s">
        <v>127</v>
      </c>
      <c r="L50" s="60" t="s">
        <v>230</v>
      </c>
      <c r="M50" s="67" t="s">
        <v>134</v>
      </c>
      <c r="N50" s="74">
        <v>1</v>
      </c>
      <c r="O50" s="69">
        <v>1</v>
      </c>
      <c r="P50" s="69">
        <v>3</v>
      </c>
      <c r="Q50" s="69">
        <v>1</v>
      </c>
      <c r="R50" s="69">
        <v>5</v>
      </c>
      <c r="S50" s="69">
        <f t="shared" si="2"/>
        <v>1.7</v>
      </c>
      <c r="T50" s="69">
        <v>3</v>
      </c>
      <c r="U50" s="69">
        <v>5</v>
      </c>
      <c r="V50" s="69">
        <f t="shared" si="3"/>
        <v>4.2</v>
      </c>
      <c r="W50" s="70">
        <f t="shared" si="4"/>
        <v>7.14</v>
      </c>
      <c r="X50" s="71" t="str">
        <f t="shared" si="0"/>
        <v>M</v>
      </c>
      <c r="Y50" s="67" t="s">
        <v>373</v>
      </c>
      <c r="Z50" s="72" t="s">
        <v>184</v>
      </c>
      <c r="AA50" s="69">
        <v>5</v>
      </c>
      <c r="AB50" s="69">
        <v>0</v>
      </c>
      <c r="AC50" s="69">
        <f t="shared" si="5"/>
        <v>5</v>
      </c>
      <c r="AD50" s="68">
        <f t="shared" si="6"/>
        <v>2.1399999999999997</v>
      </c>
      <c r="AE50" s="71" t="str">
        <f t="shared" si="7"/>
        <v>B</v>
      </c>
      <c r="AF50" s="72" t="s">
        <v>184</v>
      </c>
      <c r="AG50" s="72" t="s">
        <v>184</v>
      </c>
      <c r="AH50" s="72" t="s">
        <v>184</v>
      </c>
      <c r="AI50" s="72" t="s">
        <v>184</v>
      </c>
      <c r="AJ50" s="72" t="s">
        <v>184</v>
      </c>
      <c r="AK50" s="72" t="s">
        <v>184</v>
      </c>
      <c r="AL50" s="72" t="s">
        <v>184</v>
      </c>
      <c r="AM50" s="72" t="s">
        <v>184</v>
      </c>
      <c r="AN50" s="72" t="s">
        <v>184</v>
      </c>
      <c r="AO50" s="72" t="s">
        <v>184</v>
      </c>
      <c r="AP50" s="72" t="s">
        <v>184</v>
      </c>
      <c r="AQ50" s="72" t="s">
        <v>184</v>
      </c>
      <c r="AR50" s="72" t="s">
        <v>184</v>
      </c>
      <c r="AS50" s="73"/>
      <c r="AT50" s="73"/>
      <c r="AU50" s="73"/>
    </row>
    <row r="51" spans="1:47" ht="281.64999999999998" customHeight="1" x14ac:dyDescent="0.25">
      <c r="A51" s="61">
        <v>48</v>
      </c>
      <c r="B51" s="70" t="s">
        <v>220</v>
      </c>
      <c r="C51" s="63" t="s">
        <v>123</v>
      </c>
      <c r="D51" s="64" t="s">
        <v>170</v>
      </c>
      <c r="E51" s="64" t="s">
        <v>180</v>
      </c>
      <c r="F51" s="63" t="s">
        <v>127</v>
      </c>
      <c r="G51" s="63" t="s">
        <v>229</v>
      </c>
      <c r="H51" s="63" t="s">
        <v>125</v>
      </c>
      <c r="I51" s="65" t="s">
        <v>133</v>
      </c>
      <c r="J51" s="66" t="s">
        <v>127</v>
      </c>
      <c r="K51" s="66" t="s">
        <v>127</v>
      </c>
      <c r="L51" s="60" t="s">
        <v>230</v>
      </c>
      <c r="M51" s="60" t="s">
        <v>316</v>
      </c>
      <c r="N51" s="66">
        <v>3</v>
      </c>
      <c r="O51" s="69">
        <v>3</v>
      </c>
      <c r="P51" s="69">
        <v>3</v>
      </c>
      <c r="Q51" s="69">
        <v>1</v>
      </c>
      <c r="R51" s="69">
        <v>5</v>
      </c>
      <c r="S51" s="69">
        <f t="shared" si="2"/>
        <v>2.8000000000000003</v>
      </c>
      <c r="T51" s="69">
        <v>3</v>
      </c>
      <c r="U51" s="69">
        <v>5</v>
      </c>
      <c r="V51" s="69">
        <f t="shared" si="3"/>
        <v>4.2</v>
      </c>
      <c r="W51" s="70">
        <f t="shared" si="4"/>
        <v>11.760000000000002</v>
      </c>
      <c r="X51" s="71" t="str">
        <f t="shared" si="0"/>
        <v>M</v>
      </c>
      <c r="Y51" s="67" t="s">
        <v>374</v>
      </c>
      <c r="Z51" s="72" t="s">
        <v>184</v>
      </c>
      <c r="AA51" s="69">
        <v>7</v>
      </c>
      <c r="AB51" s="69">
        <v>0</v>
      </c>
      <c r="AC51" s="69">
        <f t="shared" si="5"/>
        <v>7</v>
      </c>
      <c r="AD51" s="68">
        <f t="shared" si="6"/>
        <v>4.7600000000000016</v>
      </c>
      <c r="AE51" s="71" t="str">
        <f t="shared" si="7"/>
        <v>B</v>
      </c>
      <c r="AF51" s="72" t="s">
        <v>184</v>
      </c>
      <c r="AG51" s="72" t="s">
        <v>184</v>
      </c>
      <c r="AH51" s="72" t="s">
        <v>184</v>
      </c>
      <c r="AI51" s="72" t="s">
        <v>184</v>
      </c>
      <c r="AJ51" s="72" t="s">
        <v>184</v>
      </c>
      <c r="AK51" s="72" t="s">
        <v>184</v>
      </c>
      <c r="AL51" s="72" t="s">
        <v>184</v>
      </c>
      <c r="AM51" s="72" t="s">
        <v>184</v>
      </c>
      <c r="AN51" s="72" t="s">
        <v>184</v>
      </c>
      <c r="AO51" s="72" t="s">
        <v>184</v>
      </c>
      <c r="AP51" s="72" t="s">
        <v>184</v>
      </c>
      <c r="AQ51" s="72" t="s">
        <v>184</v>
      </c>
      <c r="AR51" s="72" t="s">
        <v>184</v>
      </c>
      <c r="AS51" s="73" t="s">
        <v>210</v>
      </c>
      <c r="AT51" s="73" t="s">
        <v>176</v>
      </c>
      <c r="AU51" s="73" t="s">
        <v>213</v>
      </c>
    </row>
    <row r="52" spans="1:47" ht="279" customHeight="1" x14ac:dyDescent="0.25">
      <c r="A52" s="61">
        <v>49</v>
      </c>
      <c r="B52" s="62" t="s">
        <v>80</v>
      </c>
      <c r="C52" s="63" t="s">
        <v>251</v>
      </c>
      <c r="D52" s="64" t="s">
        <v>252</v>
      </c>
      <c r="E52" s="64" t="s">
        <v>181</v>
      </c>
      <c r="F52" s="63" t="s">
        <v>127</v>
      </c>
      <c r="G52" s="63" t="s">
        <v>52</v>
      </c>
      <c r="H52" s="63" t="s">
        <v>253</v>
      </c>
      <c r="I52" s="65" t="s">
        <v>133</v>
      </c>
      <c r="J52" s="66" t="s">
        <v>127</v>
      </c>
      <c r="K52" s="66" t="s">
        <v>127</v>
      </c>
      <c r="L52" s="60" t="s">
        <v>230</v>
      </c>
      <c r="M52" s="60" t="s">
        <v>317</v>
      </c>
      <c r="N52" s="75">
        <v>5</v>
      </c>
      <c r="O52" s="69">
        <v>3</v>
      </c>
      <c r="P52" s="69">
        <v>3</v>
      </c>
      <c r="Q52" s="69">
        <v>1</v>
      </c>
      <c r="R52" s="69">
        <v>3</v>
      </c>
      <c r="S52" s="69">
        <f t="shared" si="2"/>
        <v>3.4000000000000004</v>
      </c>
      <c r="T52" s="69">
        <v>4</v>
      </c>
      <c r="U52" s="69">
        <v>5</v>
      </c>
      <c r="V52" s="69">
        <f t="shared" si="3"/>
        <v>4.5999999999999996</v>
      </c>
      <c r="W52" s="70">
        <f t="shared" si="4"/>
        <v>15.64</v>
      </c>
      <c r="X52" s="71" t="str">
        <f t="shared" si="0"/>
        <v>M</v>
      </c>
      <c r="Y52" s="67" t="s">
        <v>375</v>
      </c>
      <c r="Z52" s="72" t="s">
        <v>184</v>
      </c>
      <c r="AA52" s="69">
        <v>8</v>
      </c>
      <c r="AB52" s="69">
        <v>0</v>
      </c>
      <c r="AC52" s="69">
        <f t="shared" si="5"/>
        <v>8</v>
      </c>
      <c r="AD52" s="68">
        <f t="shared" si="6"/>
        <v>7.6400000000000006</v>
      </c>
      <c r="AE52" s="71" t="str">
        <f t="shared" si="7"/>
        <v>M</v>
      </c>
      <c r="AF52" s="72" t="s">
        <v>184</v>
      </c>
      <c r="AG52" s="72" t="s">
        <v>184</v>
      </c>
      <c r="AH52" s="72" t="s">
        <v>184</v>
      </c>
      <c r="AI52" s="72" t="s">
        <v>184</v>
      </c>
      <c r="AJ52" s="72" t="s">
        <v>184</v>
      </c>
      <c r="AK52" s="72" t="s">
        <v>184</v>
      </c>
      <c r="AL52" s="72" t="s">
        <v>184</v>
      </c>
      <c r="AM52" s="72" t="s">
        <v>184</v>
      </c>
      <c r="AN52" s="72" t="s">
        <v>184</v>
      </c>
      <c r="AO52" s="72" t="s">
        <v>184</v>
      </c>
      <c r="AP52" s="72" t="s">
        <v>184</v>
      </c>
      <c r="AQ52" s="72" t="s">
        <v>184</v>
      </c>
      <c r="AR52" s="72" t="s">
        <v>184</v>
      </c>
      <c r="AS52" s="73"/>
      <c r="AT52" s="73"/>
      <c r="AU52" s="73"/>
    </row>
    <row r="53" spans="1:47" ht="274.89999999999998" customHeight="1" x14ac:dyDescent="0.25">
      <c r="A53" s="61">
        <v>50</v>
      </c>
      <c r="B53" s="62" t="s">
        <v>80</v>
      </c>
      <c r="C53" s="63" t="s">
        <v>254</v>
      </c>
      <c r="D53" s="64" t="s">
        <v>252</v>
      </c>
      <c r="E53" s="64" t="s">
        <v>181</v>
      </c>
      <c r="F53" s="63" t="s">
        <v>127</v>
      </c>
      <c r="G53" s="63" t="s">
        <v>52</v>
      </c>
      <c r="H53" s="63" t="s">
        <v>125</v>
      </c>
      <c r="I53" s="65" t="s">
        <v>133</v>
      </c>
      <c r="J53" s="66" t="s">
        <v>127</v>
      </c>
      <c r="K53" s="66" t="s">
        <v>127</v>
      </c>
      <c r="L53" s="60" t="s">
        <v>230</v>
      </c>
      <c r="M53" s="60" t="s">
        <v>317</v>
      </c>
      <c r="N53" s="75">
        <v>5</v>
      </c>
      <c r="O53" s="69">
        <v>3</v>
      </c>
      <c r="P53" s="69">
        <v>3</v>
      </c>
      <c r="Q53" s="69">
        <v>1</v>
      </c>
      <c r="R53" s="69">
        <v>3</v>
      </c>
      <c r="S53" s="69">
        <f t="shared" si="2"/>
        <v>3.4000000000000004</v>
      </c>
      <c r="T53" s="69">
        <v>4</v>
      </c>
      <c r="U53" s="69">
        <v>5</v>
      </c>
      <c r="V53" s="69">
        <f t="shared" si="3"/>
        <v>4.5999999999999996</v>
      </c>
      <c r="W53" s="70">
        <f t="shared" si="4"/>
        <v>15.64</v>
      </c>
      <c r="X53" s="71" t="str">
        <f t="shared" si="0"/>
        <v>M</v>
      </c>
      <c r="Y53" s="67" t="s">
        <v>375</v>
      </c>
      <c r="Z53" s="72" t="s">
        <v>184</v>
      </c>
      <c r="AA53" s="69">
        <v>8</v>
      </c>
      <c r="AB53" s="69">
        <v>0</v>
      </c>
      <c r="AC53" s="69">
        <f t="shared" si="5"/>
        <v>8</v>
      </c>
      <c r="AD53" s="68">
        <f t="shared" si="6"/>
        <v>7.6400000000000006</v>
      </c>
      <c r="AE53" s="71" t="str">
        <f t="shared" si="7"/>
        <v>M</v>
      </c>
      <c r="AF53" s="72" t="s">
        <v>184</v>
      </c>
      <c r="AG53" s="72" t="s">
        <v>184</v>
      </c>
      <c r="AH53" s="72" t="s">
        <v>184</v>
      </c>
      <c r="AI53" s="72" t="s">
        <v>184</v>
      </c>
      <c r="AJ53" s="72" t="s">
        <v>184</v>
      </c>
      <c r="AK53" s="72" t="s">
        <v>184</v>
      </c>
      <c r="AL53" s="72" t="s">
        <v>184</v>
      </c>
      <c r="AM53" s="72" t="s">
        <v>184</v>
      </c>
      <c r="AN53" s="72" t="s">
        <v>184</v>
      </c>
      <c r="AO53" s="72" t="s">
        <v>184</v>
      </c>
      <c r="AP53" s="72" t="s">
        <v>184</v>
      </c>
      <c r="AQ53" s="72" t="s">
        <v>184</v>
      </c>
      <c r="AR53" s="72" t="s">
        <v>184</v>
      </c>
      <c r="AS53" s="73"/>
      <c r="AT53" s="73"/>
      <c r="AU53" s="73"/>
    </row>
    <row r="54" spans="1:47" ht="274.89999999999998" customHeight="1" x14ac:dyDescent="0.25">
      <c r="A54" s="61">
        <v>51</v>
      </c>
      <c r="B54" s="62" t="s">
        <v>80</v>
      </c>
      <c r="C54" s="63" t="s">
        <v>255</v>
      </c>
      <c r="D54" s="64" t="s">
        <v>252</v>
      </c>
      <c r="E54" s="64" t="s">
        <v>181</v>
      </c>
      <c r="F54" s="63" t="s">
        <v>127</v>
      </c>
      <c r="G54" s="63" t="s">
        <v>52</v>
      </c>
      <c r="H54" s="63" t="s">
        <v>253</v>
      </c>
      <c r="I54" s="65" t="s">
        <v>133</v>
      </c>
      <c r="J54" s="66" t="s">
        <v>127</v>
      </c>
      <c r="K54" s="66" t="s">
        <v>127</v>
      </c>
      <c r="L54" s="60" t="s">
        <v>230</v>
      </c>
      <c r="M54" s="60" t="s">
        <v>318</v>
      </c>
      <c r="N54" s="75">
        <v>5</v>
      </c>
      <c r="O54" s="69">
        <v>3</v>
      </c>
      <c r="P54" s="69">
        <v>3</v>
      </c>
      <c r="Q54" s="69">
        <v>1</v>
      </c>
      <c r="R54" s="69">
        <v>3</v>
      </c>
      <c r="S54" s="69">
        <f t="shared" si="2"/>
        <v>3.4000000000000004</v>
      </c>
      <c r="T54" s="69">
        <v>4</v>
      </c>
      <c r="U54" s="69">
        <v>5</v>
      </c>
      <c r="V54" s="69">
        <f t="shared" si="3"/>
        <v>4.5999999999999996</v>
      </c>
      <c r="W54" s="70">
        <f t="shared" si="4"/>
        <v>15.64</v>
      </c>
      <c r="X54" s="71" t="str">
        <f t="shared" si="0"/>
        <v>M</v>
      </c>
      <c r="Y54" s="67" t="s">
        <v>380</v>
      </c>
      <c r="Z54" s="72" t="s">
        <v>184</v>
      </c>
      <c r="AA54" s="69">
        <v>8</v>
      </c>
      <c r="AB54" s="69">
        <v>0</v>
      </c>
      <c r="AC54" s="69">
        <f t="shared" si="5"/>
        <v>8</v>
      </c>
      <c r="AD54" s="68">
        <f t="shared" si="6"/>
        <v>7.6400000000000006</v>
      </c>
      <c r="AE54" s="71" t="str">
        <f t="shared" si="7"/>
        <v>M</v>
      </c>
      <c r="AF54" s="72" t="s">
        <v>184</v>
      </c>
      <c r="AG54" s="72" t="s">
        <v>184</v>
      </c>
      <c r="AH54" s="72" t="s">
        <v>184</v>
      </c>
      <c r="AI54" s="72" t="s">
        <v>184</v>
      </c>
      <c r="AJ54" s="72" t="s">
        <v>184</v>
      </c>
      <c r="AK54" s="72" t="s">
        <v>184</v>
      </c>
      <c r="AL54" s="72" t="s">
        <v>184</v>
      </c>
      <c r="AM54" s="72" t="s">
        <v>184</v>
      </c>
      <c r="AN54" s="72" t="s">
        <v>184</v>
      </c>
      <c r="AO54" s="72" t="s">
        <v>184</v>
      </c>
      <c r="AP54" s="72" t="s">
        <v>184</v>
      </c>
      <c r="AQ54" s="72" t="s">
        <v>184</v>
      </c>
      <c r="AR54" s="72" t="s">
        <v>184</v>
      </c>
      <c r="AS54" s="73"/>
      <c r="AT54" s="73"/>
      <c r="AU54" s="73"/>
    </row>
    <row r="55" spans="1:47" ht="274.89999999999998" customHeight="1" x14ac:dyDescent="0.25">
      <c r="A55" s="61">
        <v>52</v>
      </c>
      <c r="B55" s="62" t="s">
        <v>80</v>
      </c>
      <c r="C55" s="63" t="s">
        <v>256</v>
      </c>
      <c r="D55" s="64" t="s">
        <v>252</v>
      </c>
      <c r="E55" s="64" t="s">
        <v>181</v>
      </c>
      <c r="F55" s="63" t="s">
        <v>127</v>
      </c>
      <c r="G55" s="63" t="s">
        <v>52</v>
      </c>
      <c r="H55" s="63" t="s">
        <v>125</v>
      </c>
      <c r="I55" s="65" t="s">
        <v>133</v>
      </c>
      <c r="J55" s="66" t="s">
        <v>127</v>
      </c>
      <c r="K55" s="66" t="s">
        <v>127</v>
      </c>
      <c r="L55" s="60" t="s">
        <v>230</v>
      </c>
      <c r="M55" s="60" t="s">
        <v>318</v>
      </c>
      <c r="N55" s="75">
        <v>5</v>
      </c>
      <c r="O55" s="69">
        <v>3</v>
      </c>
      <c r="P55" s="69">
        <v>3</v>
      </c>
      <c r="Q55" s="69">
        <v>1</v>
      </c>
      <c r="R55" s="69">
        <v>3</v>
      </c>
      <c r="S55" s="69">
        <f t="shared" si="2"/>
        <v>3.4000000000000004</v>
      </c>
      <c r="T55" s="69">
        <v>4</v>
      </c>
      <c r="U55" s="69">
        <v>5</v>
      </c>
      <c r="V55" s="69">
        <f t="shared" si="3"/>
        <v>4.5999999999999996</v>
      </c>
      <c r="W55" s="70">
        <f t="shared" si="4"/>
        <v>15.64</v>
      </c>
      <c r="X55" s="71" t="str">
        <f t="shared" si="0"/>
        <v>M</v>
      </c>
      <c r="Y55" s="67" t="s">
        <v>380</v>
      </c>
      <c r="Z55" s="72" t="s">
        <v>184</v>
      </c>
      <c r="AA55" s="69">
        <v>8</v>
      </c>
      <c r="AB55" s="69">
        <v>0</v>
      </c>
      <c r="AC55" s="69">
        <f t="shared" si="5"/>
        <v>8</v>
      </c>
      <c r="AD55" s="68">
        <f t="shared" si="6"/>
        <v>7.6400000000000006</v>
      </c>
      <c r="AE55" s="71" t="str">
        <f t="shared" si="7"/>
        <v>M</v>
      </c>
      <c r="AF55" s="72" t="s">
        <v>184</v>
      </c>
      <c r="AG55" s="72" t="s">
        <v>184</v>
      </c>
      <c r="AH55" s="72" t="s">
        <v>184</v>
      </c>
      <c r="AI55" s="72" t="s">
        <v>184</v>
      </c>
      <c r="AJ55" s="72" t="s">
        <v>184</v>
      </c>
      <c r="AK55" s="72" t="s">
        <v>184</v>
      </c>
      <c r="AL55" s="72" t="s">
        <v>184</v>
      </c>
      <c r="AM55" s="72" t="s">
        <v>184</v>
      </c>
      <c r="AN55" s="72" t="s">
        <v>184</v>
      </c>
      <c r="AO55" s="72" t="s">
        <v>184</v>
      </c>
      <c r="AP55" s="72" t="s">
        <v>184</v>
      </c>
      <c r="AQ55" s="72" t="s">
        <v>184</v>
      </c>
      <c r="AR55" s="72" t="s">
        <v>184</v>
      </c>
      <c r="AS55" s="73"/>
      <c r="AT55" s="73"/>
      <c r="AU55" s="73"/>
    </row>
    <row r="56" spans="1:47" ht="274.89999999999998" customHeight="1" x14ac:dyDescent="0.25">
      <c r="A56" s="61">
        <v>53</v>
      </c>
      <c r="B56" s="62" t="s">
        <v>80</v>
      </c>
      <c r="C56" s="63" t="s">
        <v>258</v>
      </c>
      <c r="D56" s="64" t="s">
        <v>252</v>
      </c>
      <c r="E56" s="64" t="s">
        <v>181</v>
      </c>
      <c r="F56" s="63" t="s">
        <v>127</v>
      </c>
      <c r="G56" s="63" t="s">
        <v>52</v>
      </c>
      <c r="H56" s="63" t="s">
        <v>253</v>
      </c>
      <c r="I56" s="65" t="s">
        <v>133</v>
      </c>
      <c r="J56" s="66" t="s">
        <v>127</v>
      </c>
      <c r="K56" s="66" t="s">
        <v>127</v>
      </c>
      <c r="L56" s="60" t="s">
        <v>230</v>
      </c>
      <c r="M56" s="60" t="s">
        <v>319</v>
      </c>
      <c r="N56" s="75">
        <v>5</v>
      </c>
      <c r="O56" s="69">
        <v>3</v>
      </c>
      <c r="P56" s="69">
        <v>3</v>
      </c>
      <c r="Q56" s="69">
        <v>1</v>
      </c>
      <c r="R56" s="69">
        <v>3</v>
      </c>
      <c r="S56" s="69">
        <f t="shared" si="2"/>
        <v>3.4000000000000004</v>
      </c>
      <c r="T56" s="69">
        <v>4</v>
      </c>
      <c r="U56" s="69">
        <v>5</v>
      </c>
      <c r="V56" s="69">
        <f t="shared" si="3"/>
        <v>4.5999999999999996</v>
      </c>
      <c r="W56" s="70">
        <f t="shared" si="4"/>
        <v>15.64</v>
      </c>
      <c r="X56" s="71" t="str">
        <f t="shared" si="0"/>
        <v>M</v>
      </c>
      <c r="Y56" s="67" t="s">
        <v>380</v>
      </c>
      <c r="Z56" s="72" t="s">
        <v>184</v>
      </c>
      <c r="AA56" s="69">
        <v>8</v>
      </c>
      <c r="AB56" s="69">
        <v>0</v>
      </c>
      <c r="AC56" s="69">
        <f t="shared" si="5"/>
        <v>8</v>
      </c>
      <c r="AD56" s="68">
        <f t="shared" si="6"/>
        <v>7.6400000000000006</v>
      </c>
      <c r="AE56" s="71" t="str">
        <f t="shared" si="7"/>
        <v>M</v>
      </c>
      <c r="AF56" s="72" t="s">
        <v>184</v>
      </c>
      <c r="AG56" s="72" t="s">
        <v>184</v>
      </c>
      <c r="AH56" s="72" t="s">
        <v>184</v>
      </c>
      <c r="AI56" s="72" t="s">
        <v>184</v>
      </c>
      <c r="AJ56" s="72" t="s">
        <v>184</v>
      </c>
      <c r="AK56" s="72" t="s">
        <v>184</v>
      </c>
      <c r="AL56" s="72" t="s">
        <v>184</v>
      </c>
      <c r="AM56" s="72" t="s">
        <v>184</v>
      </c>
      <c r="AN56" s="72" t="s">
        <v>184</v>
      </c>
      <c r="AO56" s="72" t="s">
        <v>184</v>
      </c>
      <c r="AP56" s="72" t="s">
        <v>184</v>
      </c>
      <c r="AQ56" s="72" t="s">
        <v>184</v>
      </c>
      <c r="AR56" s="72" t="s">
        <v>184</v>
      </c>
      <c r="AS56" s="73" t="s">
        <v>453</v>
      </c>
      <c r="AT56" s="73" t="s">
        <v>176</v>
      </c>
      <c r="AU56" s="73" t="s">
        <v>452</v>
      </c>
    </row>
    <row r="57" spans="1:47" ht="274.89999999999998" customHeight="1" x14ac:dyDescent="0.25">
      <c r="A57" s="61">
        <v>54</v>
      </c>
      <c r="B57" s="62" t="s">
        <v>80</v>
      </c>
      <c r="C57" s="63" t="s">
        <v>257</v>
      </c>
      <c r="D57" s="64" t="s">
        <v>252</v>
      </c>
      <c r="E57" s="64" t="s">
        <v>181</v>
      </c>
      <c r="F57" s="63" t="s">
        <v>127</v>
      </c>
      <c r="G57" s="63" t="s">
        <v>52</v>
      </c>
      <c r="H57" s="63" t="s">
        <v>125</v>
      </c>
      <c r="I57" s="65" t="s">
        <v>133</v>
      </c>
      <c r="J57" s="66" t="s">
        <v>127</v>
      </c>
      <c r="K57" s="66" t="s">
        <v>127</v>
      </c>
      <c r="L57" s="60" t="s">
        <v>230</v>
      </c>
      <c r="M57" s="60" t="s">
        <v>319</v>
      </c>
      <c r="N57" s="75">
        <v>5</v>
      </c>
      <c r="O57" s="69">
        <v>3</v>
      </c>
      <c r="P57" s="69">
        <v>3</v>
      </c>
      <c r="Q57" s="69">
        <v>1</v>
      </c>
      <c r="R57" s="69">
        <v>3</v>
      </c>
      <c r="S57" s="69">
        <f t="shared" si="2"/>
        <v>3.4000000000000004</v>
      </c>
      <c r="T57" s="69">
        <v>4</v>
      </c>
      <c r="U57" s="69">
        <v>5</v>
      </c>
      <c r="V57" s="69">
        <f t="shared" si="3"/>
        <v>4.5999999999999996</v>
      </c>
      <c r="W57" s="70">
        <f t="shared" si="4"/>
        <v>15.64</v>
      </c>
      <c r="X57" s="71" t="str">
        <f t="shared" si="0"/>
        <v>M</v>
      </c>
      <c r="Y57" s="67" t="s">
        <v>380</v>
      </c>
      <c r="Z57" s="72" t="s">
        <v>184</v>
      </c>
      <c r="AA57" s="69">
        <v>8</v>
      </c>
      <c r="AB57" s="69">
        <v>0</v>
      </c>
      <c r="AC57" s="69">
        <f t="shared" si="5"/>
        <v>8</v>
      </c>
      <c r="AD57" s="68">
        <f t="shared" si="6"/>
        <v>7.6400000000000006</v>
      </c>
      <c r="AE57" s="71" t="str">
        <f t="shared" si="7"/>
        <v>M</v>
      </c>
      <c r="AF57" s="72" t="s">
        <v>184</v>
      </c>
      <c r="AG57" s="72" t="s">
        <v>184</v>
      </c>
      <c r="AH57" s="72" t="s">
        <v>184</v>
      </c>
      <c r="AI57" s="72" t="s">
        <v>184</v>
      </c>
      <c r="AJ57" s="72" t="s">
        <v>184</v>
      </c>
      <c r="AK57" s="72" t="s">
        <v>184</v>
      </c>
      <c r="AL57" s="72" t="s">
        <v>184</v>
      </c>
      <c r="AM57" s="72" t="s">
        <v>184</v>
      </c>
      <c r="AN57" s="72" t="s">
        <v>184</v>
      </c>
      <c r="AO57" s="72" t="s">
        <v>184</v>
      </c>
      <c r="AP57" s="72" t="s">
        <v>184</v>
      </c>
      <c r="AQ57" s="72" t="s">
        <v>184</v>
      </c>
      <c r="AR57" s="72" t="s">
        <v>184</v>
      </c>
      <c r="AS57" s="73" t="s">
        <v>454</v>
      </c>
      <c r="AT57" s="73" t="s">
        <v>176</v>
      </c>
      <c r="AU57" s="73" t="s">
        <v>452</v>
      </c>
    </row>
    <row r="58" spans="1:47" ht="274.89999999999998" customHeight="1" x14ac:dyDescent="0.25">
      <c r="A58" s="61">
        <v>55</v>
      </c>
      <c r="B58" s="62" t="s">
        <v>80</v>
      </c>
      <c r="C58" s="63" t="s">
        <v>259</v>
      </c>
      <c r="D58" s="64" t="s">
        <v>252</v>
      </c>
      <c r="E58" s="64" t="s">
        <v>181</v>
      </c>
      <c r="F58" s="63" t="s">
        <v>127</v>
      </c>
      <c r="G58" s="63" t="s">
        <v>52</v>
      </c>
      <c r="H58" s="63" t="s">
        <v>253</v>
      </c>
      <c r="I58" s="65" t="s">
        <v>133</v>
      </c>
      <c r="J58" s="66" t="s">
        <v>127</v>
      </c>
      <c r="K58" s="66" t="s">
        <v>127</v>
      </c>
      <c r="L58" s="60" t="s">
        <v>230</v>
      </c>
      <c r="M58" s="60" t="s">
        <v>320</v>
      </c>
      <c r="N58" s="75">
        <v>5</v>
      </c>
      <c r="O58" s="69">
        <v>3</v>
      </c>
      <c r="P58" s="69">
        <v>3</v>
      </c>
      <c r="Q58" s="69">
        <v>1</v>
      </c>
      <c r="R58" s="69">
        <v>3</v>
      </c>
      <c r="S58" s="69">
        <f t="shared" si="2"/>
        <v>3.4000000000000004</v>
      </c>
      <c r="T58" s="69">
        <v>4</v>
      </c>
      <c r="U58" s="69">
        <v>5</v>
      </c>
      <c r="V58" s="69">
        <f t="shared" si="3"/>
        <v>4.5999999999999996</v>
      </c>
      <c r="W58" s="70">
        <f t="shared" si="4"/>
        <v>15.64</v>
      </c>
      <c r="X58" s="71" t="str">
        <f t="shared" si="0"/>
        <v>M</v>
      </c>
      <c r="Y58" s="67" t="s">
        <v>380</v>
      </c>
      <c r="Z58" s="72" t="s">
        <v>184</v>
      </c>
      <c r="AA58" s="69">
        <v>8</v>
      </c>
      <c r="AB58" s="69">
        <v>0</v>
      </c>
      <c r="AC58" s="69">
        <f t="shared" si="5"/>
        <v>8</v>
      </c>
      <c r="AD58" s="68">
        <f t="shared" si="6"/>
        <v>7.6400000000000006</v>
      </c>
      <c r="AE58" s="71" t="str">
        <f t="shared" si="7"/>
        <v>M</v>
      </c>
      <c r="AF58" s="72" t="s">
        <v>184</v>
      </c>
      <c r="AG58" s="72" t="s">
        <v>184</v>
      </c>
      <c r="AH58" s="72" t="s">
        <v>184</v>
      </c>
      <c r="AI58" s="72" t="s">
        <v>184</v>
      </c>
      <c r="AJ58" s="72" t="s">
        <v>184</v>
      </c>
      <c r="AK58" s="72" t="s">
        <v>184</v>
      </c>
      <c r="AL58" s="72" t="s">
        <v>184</v>
      </c>
      <c r="AM58" s="72" t="s">
        <v>184</v>
      </c>
      <c r="AN58" s="72" t="s">
        <v>184</v>
      </c>
      <c r="AO58" s="72" t="s">
        <v>184</v>
      </c>
      <c r="AP58" s="72" t="s">
        <v>184</v>
      </c>
      <c r="AQ58" s="72" t="s">
        <v>184</v>
      </c>
      <c r="AR58" s="72" t="s">
        <v>184</v>
      </c>
      <c r="AS58" s="73" t="s">
        <v>455</v>
      </c>
      <c r="AT58" s="73" t="s">
        <v>176</v>
      </c>
      <c r="AU58" s="73" t="s">
        <v>452</v>
      </c>
    </row>
    <row r="59" spans="1:47" ht="274.89999999999998" customHeight="1" x14ac:dyDescent="0.25">
      <c r="A59" s="61">
        <v>56</v>
      </c>
      <c r="B59" s="62" t="s">
        <v>80</v>
      </c>
      <c r="C59" s="63" t="s">
        <v>260</v>
      </c>
      <c r="D59" s="64" t="s">
        <v>252</v>
      </c>
      <c r="E59" s="64" t="s">
        <v>181</v>
      </c>
      <c r="F59" s="63" t="s">
        <v>127</v>
      </c>
      <c r="G59" s="63" t="s">
        <v>52</v>
      </c>
      <c r="H59" s="63" t="s">
        <v>125</v>
      </c>
      <c r="I59" s="65" t="s">
        <v>133</v>
      </c>
      <c r="J59" s="66" t="s">
        <v>127</v>
      </c>
      <c r="K59" s="66" t="s">
        <v>127</v>
      </c>
      <c r="L59" s="60" t="s">
        <v>230</v>
      </c>
      <c r="M59" s="60" t="s">
        <v>320</v>
      </c>
      <c r="N59" s="75">
        <v>5</v>
      </c>
      <c r="O59" s="69">
        <v>3</v>
      </c>
      <c r="P59" s="69">
        <v>3</v>
      </c>
      <c r="Q59" s="69">
        <v>1</v>
      </c>
      <c r="R59" s="69">
        <v>3</v>
      </c>
      <c r="S59" s="69">
        <f t="shared" si="2"/>
        <v>3.4000000000000004</v>
      </c>
      <c r="T59" s="69">
        <v>4</v>
      </c>
      <c r="U59" s="69">
        <v>5</v>
      </c>
      <c r="V59" s="69">
        <f t="shared" si="3"/>
        <v>4.5999999999999996</v>
      </c>
      <c r="W59" s="70">
        <f t="shared" si="4"/>
        <v>15.64</v>
      </c>
      <c r="X59" s="71" t="str">
        <f t="shared" si="0"/>
        <v>M</v>
      </c>
      <c r="Y59" s="67" t="s">
        <v>380</v>
      </c>
      <c r="Z59" s="72" t="s">
        <v>184</v>
      </c>
      <c r="AA59" s="69">
        <v>8</v>
      </c>
      <c r="AB59" s="69">
        <v>0</v>
      </c>
      <c r="AC59" s="69">
        <f t="shared" si="5"/>
        <v>8</v>
      </c>
      <c r="AD59" s="68">
        <f t="shared" si="6"/>
        <v>7.6400000000000006</v>
      </c>
      <c r="AE59" s="71" t="str">
        <f t="shared" si="7"/>
        <v>M</v>
      </c>
      <c r="AF59" s="72" t="s">
        <v>184</v>
      </c>
      <c r="AG59" s="72" t="s">
        <v>184</v>
      </c>
      <c r="AH59" s="72" t="s">
        <v>184</v>
      </c>
      <c r="AI59" s="72" t="s">
        <v>184</v>
      </c>
      <c r="AJ59" s="72" t="s">
        <v>184</v>
      </c>
      <c r="AK59" s="72" t="s">
        <v>184</v>
      </c>
      <c r="AL59" s="72" t="s">
        <v>184</v>
      </c>
      <c r="AM59" s="72" t="s">
        <v>184</v>
      </c>
      <c r="AN59" s="72" t="s">
        <v>184</v>
      </c>
      <c r="AO59" s="72" t="s">
        <v>184</v>
      </c>
      <c r="AP59" s="72" t="s">
        <v>184</v>
      </c>
      <c r="AQ59" s="72" t="s">
        <v>184</v>
      </c>
      <c r="AR59" s="72" t="s">
        <v>184</v>
      </c>
      <c r="AS59" s="73" t="s">
        <v>456</v>
      </c>
      <c r="AT59" s="73" t="s">
        <v>176</v>
      </c>
      <c r="AU59" s="73" t="s">
        <v>452</v>
      </c>
    </row>
    <row r="60" spans="1:47" ht="274.14999999999998" customHeight="1" x14ac:dyDescent="0.25">
      <c r="A60" s="61">
        <v>57</v>
      </c>
      <c r="B60" s="62" t="s">
        <v>101</v>
      </c>
      <c r="C60" s="63" t="s">
        <v>261</v>
      </c>
      <c r="D60" s="64" t="s">
        <v>119</v>
      </c>
      <c r="E60" s="65" t="s">
        <v>262</v>
      </c>
      <c r="F60" s="63" t="s">
        <v>248</v>
      </c>
      <c r="G60" s="63" t="s">
        <v>229</v>
      </c>
      <c r="H60" s="63" t="s">
        <v>263</v>
      </c>
      <c r="I60" s="65" t="s">
        <v>133</v>
      </c>
      <c r="J60" s="66" t="s">
        <v>127</v>
      </c>
      <c r="K60" s="66" t="s">
        <v>127</v>
      </c>
      <c r="L60" s="60" t="s">
        <v>230</v>
      </c>
      <c r="M60" s="60" t="s">
        <v>321</v>
      </c>
      <c r="N60" s="75">
        <v>3</v>
      </c>
      <c r="O60" s="69">
        <v>1</v>
      </c>
      <c r="P60" s="69">
        <v>3</v>
      </c>
      <c r="Q60" s="69">
        <v>1</v>
      </c>
      <c r="R60" s="69">
        <v>5</v>
      </c>
      <c r="S60" s="69">
        <f t="shared" si="2"/>
        <v>2.5</v>
      </c>
      <c r="T60" s="69">
        <v>3</v>
      </c>
      <c r="U60" s="69">
        <v>4</v>
      </c>
      <c r="V60" s="69">
        <f t="shared" si="3"/>
        <v>3.6</v>
      </c>
      <c r="W60" s="70">
        <f t="shared" si="4"/>
        <v>9</v>
      </c>
      <c r="X60" s="71" t="str">
        <f t="shared" si="0"/>
        <v>M</v>
      </c>
      <c r="Y60" s="67" t="s">
        <v>381</v>
      </c>
      <c r="Z60" s="72" t="s">
        <v>184</v>
      </c>
      <c r="AA60" s="69">
        <v>4</v>
      </c>
      <c r="AB60" s="69">
        <v>0</v>
      </c>
      <c r="AC60" s="69">
        <f t="shared" si="5"/>
        <v>4</v>
      </c>
      <c r="AD60" s="68">
        <f t="shared" si="6"/>
        <v>5</v>
      </c>
      <c r="AE60" s="71" t="str">
        <f t="shared" si="7"/>
        <v>B</v>
      </c>
      <c r="AF60" s="72" t="s">
        <v>184</v>
      </c>
      <c r="AG60" s="72" t="s">
        <v>184</v>
      </c>
      <c r="AH60" s="72" t="s">
        <v>184</v>
      </c>
      <c r="AI60" s="72" t="s">
        <v>184</v>
      </c>
      <c r="AJ60" s="72" t="s">
        <v>184</v>
      </c>
      <c r="AK60" s="72" t="s">
        <v>184</v>
      </c>
      <c r="AL60" s="72" t="s">
        <v>184</v>
      </c>
      <c r="AM60" s="72" t="s">
        <v>184</v>
      </c>
      <c r="AN60" s="72" t="s">
        <v>184</v>
      </c>
      <c r="AO60" s="72" t="s">
        <v>184</v>
      </c>
      <c r="AP60" s="72" t="s">
        <v>184</v>
      </c>
      <c r="AQ60" s="72" t="s">
        <v>184</v>
      </c>
      <c r="AR60" s="72" t="s">
        <v>184</v>
      </c>
      <c r="AS60" s="73" t="s">
        <v>167</v>
      </c>
      <c r="AT60" s="73" t="s">
        <v>176</v>
      </c>
      <c r="AU60" s="73" t="s">
        <v>124</v>
      </c>
    </row>
    <row r="61" spans="1:47" ht="279.39999999999998" customHeight="1" x14ac:dyDescent="0.25">
      <c r="A61" s="61">
        <v>58</v>
      </c>
      <c r="B61" s="62" t="s">
        <v>221</v>
      </c>
      <c r="C61" s="63" t="s">
        <v>109</v>
      </c>
      <c r="D61" s="85" t="s">
        <v>129</v>
      </c>
      <c r="E61" s="85" t="s">
        <v>130</v>
      </c>
      <c r="F61" s="65" t="s">
        <v>125</v>
      </c>
      <c r="G61" s="65" t="s">
        <v>125</v>
      </c>
      <c r="H61" s="65" t="s">
        <v>125</v>
      </c>
      <c r="I61" s="69" t="s">
        <v>127</v>
      </c>
      <c r="J61" s="69" t="s">
        <v>127</v>
      </c>
      <c r="K61" s="66" t="s">
        <v>127</v>
      </c>
      <c r="L61" s="60" t="s">
        <v>230</v>
      </c>
      <c r="M61" s="77" t="s">
        <v>322</v>
      </c>
      <c r="N61" s="69">
        <v>3</v>
      </c>
      <c r="O61" s="69">
        <v>3</v>
      </c>
      <c r="P61" s="69">
        <v>3</v>
      </c>
      <c r="Q61" s="69">
        <v>1</v>
      </c>
      <c r="R61" s="69">
        <v>1</v>
      </c>
      <c r="S61" s="69">
        <f t="shared" si="2"/>
        <v>2.4000000000000004</v>
      </c>
      <c r="T61" s="69">
        <v>5</v>
      </c>
      <c r="U61" s="69">
        <v>4</v>
      </c>
      <c r="V61" s="69">
        <f t="shared" si="3"/>
        <v>4.4000000000000004</v>
      </c>
      <c r="W61" s="70">
        <f t="shared" si="4"/>
        <v>10.560000000000002</v>
      </c>
      <c r="X61" s="71" t="str">
        <f t="shared" si="0"/>
        <v>M</v>
      </c>
      <c r="Y61" s="67" t="s">
        <v>382</v>
      </c>
      <c r="Z61" s="72" t="s">
        <v>184</v>
      </c>
      <c r="AA61" s="69">
        <v>8</v>
      </c>
      <c r="AB61" s="69">
        <v>0</v>
      </c>
      <c r="AC61" s="69">
        <f t="shared" si="5"/>
        <v>8</v>
      </c>
      <c r="AD61" s="68">
        <f t="shared" si="6"/>
        <v>2.5600000000000023</v>
      </c>
      <c r="AE61" s="71" t="str">
        <f t="shared" si="7"/>
        <v>B</v>
      </c>
      <c r="AF61" s="72" t="s">
        <v>184</v>
      </c>
      <c r="AG61" s="72" t="s">
        <v>184</v>
      </c>
      <c r="AH61" s="72" t="s">
        <v>184</v>
      </c>
      <c r="AI61" s="72" t="s">
        <v>184</v>
      </c>
      <c r="AJ61" s="72" t="s">
        <v>184</v>
      </c>
      <c r="AK61" s="72" t="s">
        <v>184</v>
      </c>
      <c r="AL61" s="72" t="s">
        <v>184</v>
      </c>
      <c r="AM61" s="72" t="s">
        <v>184</v>
      </c>
      <c r="AN61" s="72" t="s">
        <v>184</v>
      </c>
      <c r="AO61" s="72" t="s">
        <v>184</v>
      </c>
      <c r="AP61" s="72" t="s">
        <v>184</v>
      </c>
      <c r="AQ61" s="72" t="s">
        <v>184</v>
      </c>
      <c r="AR61" s="72" t="s">
        <v>184</v>
      </c>
      <c r="AS61" s="73" t="s">
        <v>211</v>
      </c>
      <c r="AT61" s="73" t="s">
        <v>176</v>
      </c>
      <c r="AU61" s="73" t="s">
        <v>206</v>
      </c>
    </row>
    <row r="62" spans="1:47" ht="280.14999999999998" customHeight="1" x14ac:dyDescent="0.25">
      <c r="A62" s="61">
        <v>59</v>
      </c>
      <c r="B62" s="62" t="s">
        <v>221</v>
      </c>
      <c r="C62" s="63" t="s">
        <v>174</v>
      </c>
      <c r="D62" s="85" t="s">
        <v>129</v>
      </c>
      <c r="E62" s="85" t="s">
        <v>130</v>
      </c>
      <c r="F62" s="65" t="s">
        <v>125</v>
      </c>
      <c r="G62" s="65" t="s">
        <v>125</v>
      </c>
      <c r="H62" s="65" t="s">
        <v>125</v>
      </c>
      <c r="I62" s="66" t="s">
        <v>127</v>
      </c>
      <c r="J62" s="69" t="s">
        <v>127</v>
      </c>
      <c r="K62" s="66" t="s">
        <v>127</v>
      </c>
      <c r="L62" s="60" t="s">
        <v>230</v>
      </c>
      <c r="M62" s="77" t="s">
        <v>178</v>
      </c>
      <c r="N62" s="69">
        <v>3</v>
      </c>
      <c r="O62" s="69">
        <v>1</v>
      </c>
      <c r="P62" s="69">
        <v>3</v>
      </c>
      <c r="Q62" s="69">
        <v>1</v>
      </c>
      <c r="R62" s="69">
        <v>1</v>
      </c>
      <c r="S62" s="69">
        <f t="shared" si="2"/>
        <v>2.1</v>
      </c>
      <c r="T62" s="69">
        <v>4</v>
      </c>
      <c r="U62" s="69">
        <v>4</v>
      </c>
      <c r="V62" s="69">
        <f t="shared" si="3"/>
        <v>4</v>
      </c>
      <c r="W62" s="70">
        <f t="shared" si="4"/>
        <v>8.4</v>
      </c>
      <c r="X62" s="71" t="str">
        <f t="shared" si="0"/>
        <v>M</v>
      </c>
      <c r="Y62" s="67" t="s">
        <v>383</v>
      </c>
      <c r="Z62" s="72" t="s">
        <v>184</v>
      </c>
      <c r="AA62" s="69">
        <v>7</v>
      </c>
      <c r="AB62" s="69">
        <v>0</v>
      </c>
      <c r="AC62" s="69">
        <f t="shared" si="5"/>
        <v>7</v>
      </c>
      <c r="AD62" s="68">
        <f t="shared" si="6"/>
        <v>1.4000000000000004</v>
      </c>
      <c r="AE62" s="71" t="str">
        <f t="shared" si="7"/>
        <v>R</v>
      </c>
      <c r="AF62" s="72" t="s">
        <v>184</v>
      </c>
      <c r="AG62" s="72" t="s">
        <v>184</v>
      </c>
      <c r="AH62" s="72" t="s">
        <v>184</v>
      </c>
      <c r="AI62" s="72" t="s">
        <v>184</v>
      </c>
      <c r="AJ62" s="72" t="s">
        <v>184</v>
      </c>
      <c r="AK62" s="72" t="s">
        <v>184</v>
      </c>
      <c r="AL62" s="72" t="s">
        <v>184</v>
      </c>
      <c r="AM62" s="72" t="s">
        <v>184</v>
      </c>
      <c r="AN62" s="72" t="s">
        <v>184</v>
      </c>
      <c r="AO62" s="72" t="s">
        <v>184</v>
      </c>
      <c r="AP62" s="72" t="s">
        <v>184</v>
      </c>
      <c r="AQ62" s="72" t="s">
        <v>184</v>
      </c>
      <c r="AR62" s="72" t="s">
        <v>184</v>
      </c>
      <c r="AS62" s="73"/>
      <c r="AT62" s="73"/>
      <c r="AU62" s="73"/>
    </row>
    <row r="63" spans="1:47" ht="288.39999999999998" customHeight="1" x14ac:dyDescent="0.25">
      <c r="A63" s="61">
        <v>60</v>
      </c>
      <c r="B63" s="62" t="s">
        <v>221</v>
      </c>
      <c r="C63" s="63" t="s">
        <v>175</v>
      </c>
      <c r="D63" s="85" t="s">
        <v>129</v>
      </c>
      <c r="E63" s="85" t="s">
        <v>130</v>
      </c>
      <c r="F63" s="65" t="s">
        <v>125</v>
      </c>
      <c r="G63" s="65" t="s">
        <v>125</v>
      </c>
      <c r="H63" s="65" t="s">
        <v>125</v>
      </c>
      <c r="I63" s="66" t="s">
        <v>127</v>
      </c>
      <c r="J63" s="69" t="s">
        <v>127</v>
      </c>
      <c r="K63" s="66" t="s">
        <v>127</v>
      </c>
      <c r="L63" s="60" t="s">
        <v>230</v>
      </c>
      <c r="M63" s="77" t="s">
        <v>178</v>
      </c>
      <c r="N63" s="69">
        <v>3</v>
      </c>
      <c r="O63" s="69">
        <v>1</v>
      </c>
      <c r="P63" s="69">
        <v>3</v>
      </c>
      <c r="Q63" s="69">
        <v>1</v>
      </c>
      <c r="R63" s="69">
        <v>1</v>
      </c>
      <c r="S63" s="69">
        <f t="shared" si="2"/>
        <v>2.1</v>
      </c>
      <c r="T63" s="69">
        <v>4</v>
      </c>
      <c r="U63" s="69">
        <v>4</v>
      </c>
      <c r="V63" s="69">
        <f t="shared" si="3"/>
        <v>4</v>
      </c>
      <c r="W63" s="70">
        <f t="shared" si="4"/>
        <v>8.4</v>
      </c>
      <c r="X63" s="71" t="str">
        <f t="shared" si="0"/>
        <v>M</v>
      </c>
      <c r="Y63" s="67" t="s">
        <v>384</v>
      </c>
      <c r="Z63" s="72" t="s">
        <v>184</v>
      </c>
      <c r="AA63" s="69">
        <v>7</v>
      </c>
      <c r="AB63" s="69">
        <v>0</v>
      </c>
      <c r="AC63" s="69">
        <f t="shared" si="5"/>
        <v>7</v>
      </c>
      <c r="AD63" s="68">
        <f t="shared" si="6"/>
        <v>1.4000000000000004</v>
      </c>
      <c r="AE63" s="71" t="str">
        <f t="shared" si="7"/>
        <v>R</v>
      </c>
      <c r="AF63" s="72" t="s">
        <v>184</v>
      </c>
      <c r="AG63" s="72" t="s">
        <v>184</v>
      </c>
      <c r="AH63" s="72" t="s">
        <v>184</v>
      </c>
      <c r="AI63" s="72" t="s">
        <v>184</v>
      </c>
      <c r="AJ63" s="72" t="s">
        <v>184</v>
      </c>
      <c r="AK63" s="72" t="s">
        <v>184</v>
      </c>
      <c r="AL63" s="72" t="s">
        <v>184</v>
      </c>
      <c r="AM63" s="72" t="s">
        <v>184</v>
      </c>
      <c r="AN63" s="72" t="s">
        <v>184</v>
      </c>
      <c r="AO63" s="72" t="s">
        <v>184</v>
      </c>
      <c r="AP63" s="72" t="s">
        <v>184</v>
      </c>
      <c r="AQ63" s="72" t="s">
        <v>184</v>
      </c>
      <c r="AR63" s="72" t="s">
        <v>184</v>
      </c>
      <c r="AS63" s="73"/>
      <c r="AT63" s="73"/>
      <c r="AU63" s="73"/>
    </row>
    <row r="64" spans="1:47" ht="272.64999999999998" customHeight="1" x14ac:dyDescent="0.25">
      <c r="A64" s="61">
        <v>61</v>
      </c>
      <c r="B64" s="62" t="s">
        <v>221</v>
      </c>
      <c r="C64" s="63" t="s">
        <v>172</v>
      </c>
      <c r="D64" s="85" t="s">
        <v>173</v>
      </c>
      <c r="E64" s="85" t="s">
        <v>130</v>
      </c>
      <c r="F64" s="65" t="s">
        <v>125</v>
      </c>
      <c r="G64" s="65" t="s">
        <v>125</v>
      </c>
      <c r="H64" s="65" t="s">
        <v>125</v>
      </c>
      <c r="I64" s="66" t="s">
        <v>127</v>
      </c>
      <c r="J64" s="69" t="s">
        <v>127</v>
      </c>
      <c r="K64" s="66" t="s">
        <v>127</v>
      </c>
      <c r="L64" s="60" t="s">
        <v>230</v>
      </c>
      <c r="M64" s="77" t="s">
        <v>178</v>
      </c>
      <c r="N64" s="69">
        <v>3</v>
      </c>
      <c r="O64" s="69">
        <v>1</v>
      </c>
      <c r="P64" s="69">
        <v>3</v>
      </c>
      <c r="Q64" s="69">
        <v>1</v>
      </c>
      <c r="R64" s="69">
        <v>1</v>
      </c>
      <c r="S64" s="69">
        <f t="shared" si="2"/>
        <v>2.1</v>
      </c>
      <c r="T64" s="69">
        <v>4</v>
      </c>
      <c r="U64" s="69">
        <v>4</v>
      </c>
      <c r="V64" s="69">
        <f t="shared" si="3"/>
        <v>4</v>
      </c>
      <c r="W64" s="70">
        <f t="shared" si="4"/>
        <v>8.4</v>
      </c>
      <c r="X64" s="71" t="str">
        <f t="shared" si="0"/>
        <v>M</v>
      </c>
      <c r="Y64" s="67" t="s">
        <v>385</v>
      </c>
      <c r="Z64" s="72" t="s">
        <v>184</v>
      </c>
      <c r="AA64" s="69">
        <v>7</v>
      </c>
      <c r="AB64" s="69">
        <v>0</v>
      </c>
      <c r="AC64" s="69">
        <f t="shared" si="5"/>
        <v>7</v>
      </c>
      <c r="AD64" s="68">
        <f t="shared" si="6"/>
        <v>1.4000000000000004</v>
      </c>
      <c r="AE64" s="71" t="str">
        <f t="shared" si="7"/>
        <v>R</v>
      </c>
      <c r="AF64" s="72" t="s">
        <v>184</v>
      </c>
      <c r="AG64" s="72" t="s">
        <v>184</v>
      </c>
      <c r="AH64" s="72" t="s">
        <v>184</v>
      </c>
      <c r="AI64" s="72" t="s">
        <v>184</v>
      </c>
      <c r="AJ64" s="72" t="s">
        <v>184</v>
      </c>
      <c r="AK64" s="72" t="s">
        <v>184</v>
      </c>
      <c r="AL64" s="72" t="s">
        <v>184</v>
      </c>
      <c r="AM64" s="72" t="s">
        <v>184</v>
      </c>
      <c r="AN64" s="72" t="s">
        <v>184</v>
      </c>
      <c r="AO64" s="72" t="s">
        <v>184</v>
      </c>
      <c r="AP64" s="72" t="s">
        <v>184</v>
      </c>
      <c r="AQ64" s="72" t="s">
        <v>184</v>
      </c>
      <c r="AR64" s="72" t="s">
        <v>184</v>
      </c>
      <c r="AS64" s="73"/>
      <c r="AT64" s="73"/>
      <c r="AU64" s="73"/>
    </row>
    <row r="65" spans="1:47" ht="262.89999999999998" customHeight="1" x14ac:dyDescent="0.25">
      <c r="A65" s="61">
        <v>62</v>
      </c>
      <c r="B65" s="62" t="s">
        <v>102</v>
      </c>
      <c r="C65" s="63" t="s">
        <v>34</v>
      </c>
      <c r="D65" s="85" t="s">
        <v>150</v>
      </c>
      <c r="E65" s="85" t="s">
        <v>264</v>
      </c>
      <c r="F65" s="63" t="s">
        <v>125</v>
      </c>
      <c r="G65" s="63" t="s">
        <v>125</v>
      </c>
      <c r="H65" s="63" t="s">
        <v>127</v>
      </c>
      <c r="I65" s="66" t="s">
        <v>127</v>
      </c>
      <c r="J65" s="69" t="s">
        <v>125</v>
      </c>
      <c r="K65" s="66" t="s">
        <v>127</v>
      </c>
      <c r="L65" s="60" t="s">
        <v>268</v>
      </c>
      <c r="M65" s="86" t="s">
        <v>136</v>
      </c>
      <c r="N65" s="69">
        <v>5</v>
      </c>
      <c r="O65" s="69">
        <v>1</v>
      </c>
      <c r="P65" s="69">
        <v>3</v>
      </c>
      <c r="Q65" s="69">
        <v>1</v>
      </c>
      <c r="R65" s="69">
        <v>1</v>
      </c>
      <c r="S65" s="69">
        <f t="shared" si="2"/>
        <v>2.9</v>
      </c>
      <c r="T65" s="69">
        <v>3</v>
      </c>
      <c r="U65" s="69">
        <v>5</v>
      </c>
      <c r="V65" s="69">
        <f t="shared" si="3"/>
        <v>4.2</v>
      </c>
      <c r="W65" s="70">
        <f t="shared" si="4"/>
        <v>12.18</v>
      </c>
      <c r="X65" s="71" t="str">
        <f t="shared" si="0"/>
        <v>M</v>
      </c>
      <c r="Y65" s="67" t="s">
        <v>386</v>
      </c>
      <c r="Z65" s="72" t="s">
        <v>184</v>
      </c>
      <c r="AA65" s="69">
        <v>7</v>
      </c>
      <c r="AB65" s="69">
        <v>0</v>
      </c>
      <c r="AC65" s="69">
        <f t="shared" si="5"/>
        <v>7</v>
      </c>
      <c r="AD65" s="68">
        <f t="shared" si="6"/>
        <v>5.18</v>
      </c>
      <c r="AE65" s="71" t="str">
        <f t="shared" si="7"/>
        <v>M</v>
      </c>
      <c r="AF65" s="72" t="s">
        <v>184</v>
      </c>
      <c r="AG65" s="72" t="s">
        <v>184</v>
      </c>
      <c r="AH65" s="72" t="s">
        <v>184</v>
      </c>
      <c r="AI65" s="72" t="s">
        <v>184</v>
      </c>
      <c r="AJ65" s="72" t="s">
        <v>184</v>
      </c>
      <c r="AK65" s="72" t="s">
        <v>184</v>
      </c>
      <c r="AL65" s="72" t="s">
        <v>184</v>
      </c>
      <c r="AM65" s="72" t="s">
        <v>184</v>
      </c>
      <c r="AN65" s="72" t="s">
        <v>184</v>
      </c>
      <c r="AO65" s="72" t="s">
        <v>184</v>
      </c>
      <c r="AP65" s="72" t="s">
        <v>184</v>
      </c>
      <c r="AQ65" s="72" t="s">
        <v>184</v>
      </c>
      <c r="AR65" s="72" t="s">
        <v>184</v>
      </c>
      <c r="AS65" s="73" t="s">
        <v>168</v>
      </c>
      <c r="AT65" s="73" t="s">
        <v>176</v>
      </c>
      <c r="AU65" s="73" t="s">
        <v>214</v>
      </c>
    </row>
    <row r="66" spans="1:47" ht="263.64999999999998" customHeight="1" x14ac:dyDescent="0.25">
      <c r="A66" s="61">
        <v>63</v>
      </c>
      <c r="B66" s="62" t="s">
        <v>102</v>
      </c>
      <c r="C66" s="63" t="s">
        <v>265</v>
      </c>
      <c r="D66" s="64" t="s">
        <v>119</v>
      </c>
      <c r="E66" s="64" t="s">
        <v>266</v>
      </c>
      <c r="F66" s="63" t="s">
        <v>127</v>
      </c>
      <c r="G66" s="63" t="s">
        <v>229</v>
      </c>
      <c r="H66" s="63" t="s">
        <v>127</v>
      </c>
      <c r="I66" s="66" t="s">
        <v>127</v>
      </c>
      <c r="J66" s="69" t="s">
        <v>125</v>
      </c>
      <c r="K66" s="66" t="s">
        <v>127</v>
      </c>
      <c r="L66" s="60" t="s">
        <v>268</v>
      </c>
      <c r="M66" s="77" t="s">
        <v>267</v>
      </c>
      <c r="N66" s="69">
        <v>5</v>
      </c>
      <c r="O66" s="69">
        <v>3</v>
      </c>
      <c r="P66" s="69">
        <v>3</v>
      </c>
      <c r="Q66" s="69">
        <v>1</v>
      </c>
      <c r="R66" s="69">
        <v>5</v>
      </c>
      <c r="S66" s="69">
        <f t="shared" si="2"/>
        <v>3.6000000000000005</v>
      </c>
      <c r="T66" s="69">
        <v>5</v>
      </c>
      <c r="U66" s="69">
        <v>5</v>
      </c>
      <c r="V66" s="69">
        <f t="shared" si="3"/>
        <v>5</v>
      </c>
      <c r="W66" s="70">
        <f t="shared" si="4"/>
        <v>18.000000000000004</v>
      </c>
      <c r="X66" s="71" t="str">
        <f t="shared" si="0"/>
        <v>A</v>
      </c>
      <c r="Y66" s="67" t="s">
        <v>387</v>
      </c>
      <c r="Z66" s="72" t="s">
        <v>184</v>
      </c>
      <c r="AA66" s="69">
        <v>7</v>
      </c>
      <c r="AB66" s="69">
        <v>0</v>
      </c>
      <c r="AC66" s="69">
        <f t="shared" si="5"/>
        <v>7</v>
      </c>
      <c r="AD66" s="68">
        <f t="shared" si="6"/>
        <v>11.000000000000004</v>
      </c>
      <c r="AE66" s="71" t="str">
        <f t="shared" si="7"/>
        <v>M</v>
      </c>
      <c r="AF66" s="72" t="s">
        <v>184</v>
      </c>
      <c r="AG66" s="72" t="s">
        <v>184</v>
      </c>
      <c r="AH66" s="72" t="s">
        <v>184</v>
      </c>
      <c r="AI66" s="72" t="s">
        <v>184</v>
      </c>
      <c r="AJ66" s="72" t="s">
        <v>184</v>
      </c>
      <c r="AK66" s="72" t="s">
        <v>184</v>
      </c>
      <c r="AL66" s="72" t="s">
        <v>184</v>
      </c>
      <c r="AM66" s="72" t="s">
        <v>184</v>
      </c>
      <c r="AN66" s="72" t="s">
        <v>184</v>
      </c>
      <c r="AO66" s="72" t="s">
        <v>184</v>
      </c>
      <c r="AP66" s="72" t="s">
        <v>184</v>
      </c>
      <c r="AQ66" s="72" t="s">
        <v>184</v>
      </c>
      <c r="AR66" s="72" t="s">
        <v>184</v>
      </c>
      <c r="AS66" s="73" t="s">
        <v>405</v>
      </c>
      <c r="AT66" s="73" t="s">
        <v>176</v>
      </c>
      <c r="AU66" s="73" t="s">
        <v>213</v>
      </c>
    </row>
    <row r="67" spans="1:47" ht="250.15" customHeight="1" x14ac:dyDescent="0.25">
      <c r="A67" s="61">
        <v>64</v>
      </c>
      <c r="B67" s="62" t="s">
        <v>102</v>
      </c>
      <c r="C67" s="63" t="s">
        <v>35</v>
      </c>
      <c r="D67" s="85" t="s">
        <v>151</v>
      </c>
      <c r="E67" s="85" t="s">
        <v>137</v>
      </c>
      <c r="F67" s="63" t="s">
        <v>125</v>
      </c>
      <c r="G67" s="63" t="s">
        <v>125</v>
      </c>
      <c r="H67" s="63" t="s">
        <v>127</v>
      </c>
      <c r="I67" s="66" t="s">
        <v>127</v>
      </c>
      <c r="J67" s="69" t="s">
        <v>125</v>
      </c>
      <c r="K67" s="66" t="s">
        <v>127</v>
      </c>
      <c r="L67" s="60" t="s">
        <v>268</v>
      </c>
      <c r="M67" s="77" t="s">
        <v>267</v>
      </c>
      <c r="N67" s="69">
        <v>3</v>
      </c>
      <c r="O67" s="69">
        <v>1</v>
      </c>
      <c r="P67" s="69">
        <v>3</v>
      </c>
      <c r="Q67" s="69">
        <v>1</v>
      </c>
      <c r="R67" s="69">
        <v>1</v>
      </c>
      <c r="S67" s="69">
        <f t="shared" si="2"/>
        <v>2.1</v>
      </c>
      <c r="T67" s="69">
        <v>3</v>
      </c>
      <c r="U67" s="69">
        <v>5</v>
      </c>
      <c r="V67" s="69">
        <f t="shared" si="3"/>
        <v>4.2</v>
      </c>
      <c r="W67" s="70">
        <f t="shared" si="4"/>
        <v>8.82</v>
      </c>
      <c r="X67" s="71" t="str">
        <f t="shared" si="0"/>
        <v>M</v>
      </c>
      <c r="Y67" s="67" t="s">
        <v>386</v>
      </c>
      <c r="Z67" s="72" t="s">
        <v>184</v>
      </c>
      <c r="AA67" s="69">
        <v>6</v>
      </c>
      <c r="AB67" s="69">
        <v>0</v>
      </c>
      <c r="AC67" s="69">
        <f t="shared" si="5"/>
        <v>6</v>
      </c>
      <c r="AD67" s="68">
        <f t="shared" si="6"/>
        <v>2.8200000000000003</v>
      </c>
      <c r="AE67" s="71" t="str">
        <f t="shared" si="7"/>
        <v>B</v>
      </c>
      <c r="AF67" s="72" t="s">
        <v>184</v>
      </c>
      <c r="AG67" s="72" t="s">
        <v>184</v>
      </c>
      <c r="AH67" s="72" t="s">
        <v>184</v>
      </c>
      <c r="AI67" s="72" t="s">
        <v>184</v>
      </c>
      <c r="AJ67" s="72" t="s">
        <v>184</v>
      </c>
      <c r="AK67" s="72" t="s">
        <v>184</v>
      </c>
      <c r="AL67" s="72" t="s">
        <v>184</v>
      </c>
      <c r="AM67" s="72" t="s">
        <v>184</v>
      </c>
      <c r="AN67" s="72" t="s">
        <v>184</v>
      </c>
      <c r="AO67" s="72" t="s">
        <v>184</v>
      </c>
      <c r="AP67" s="72" t="s">
        <v>184</v>
      </c>
      <c r="AQ67" s="72" t="s">
        <v>184</v>
      </c>
      <c r="AR67" s="72" t="s">
        <v>184</v>
      </c>
      <c r="AS67" s="73" t="s">
        <v>406</v>
      </c>
      <c r="AT67" s="73" t="s">
        <v>176</v>
      </c>
      <c r="AU67" s="73" t="s">
        <v>124</v>
      </c>
    </row>
    <row r="68" spans="1:47" ht="250.9" customHeight="1" x14ac:dyDescent="0.25">
      <c r="A68" s="61">
        <v>65</v>
      </c>
      <c r="B68" s="62" t="s">
        <v>102</v>
      </c>
      <c r="C68" s="63" t="s">
        <v>36</v>
      </c>
      <c r="D68" s="64" t="s">
        <v>152</v>
      </c>
      <c r="E68" s="85" t="s">
        <v>269</v>
      </c>
      <c r="F68" s="63" t="s">
        <v>125</v>
      </c>
      <c r="G68" s="63" t="s">
        <v>125</v>
      </c>
      <c r="H68" s="63" t="s">
        <v>127</v>
      </c>
      <c r="I68" s="66" t="s">
        <v>127</v>
      </c>
      <c r="J68" s="69" t="s">
        <v>125</v>
      </c>
      <c r="K68" s="66" t="s">
        <v>127</v>
      </c>
      <c r="L68" s="60" t="s">
        <v>268</v>
      </c>
      <c r="M68" s="77" t="s">
        <v>138</v>
      </c>
      <c r="N68" s="69">
        <v>3</v>
      </c>
      <c r="O68" s="69">
        <v>3</v>
      </c>
      <c r="P68" s="69">
        <v>3</v>
      </c>
      <c r="Q68" s="69">
        <v>1</v>
      </c>
      <c r="R68" s="69">
        <v>1</v>
      </c>
      <c r="S68" s="69">
        <f t="shared" si="2"/>
        <v>2.4000000000000004</v>
      </c>
      <c r="T68" s="69">
        <v>3</v>
      </c>
      <c r="U68" s="69">
        <v>5</v>
      </c>
      <c r="V68" s="69">
        <f t="shared" ref="V68:V72" si="8">(T68*$T$1)+(U68*$U$1)</f>
        <v>4.2</v>
      </c>
      <c r="W68" s="70">
        <f t="shared" ref="W68:W72" si="9">S68*V68</f>
        <v>10.080000000000002</v>
      </c>
      <c r="X68" s="71" t="str">
        <f t="shared" si="0"/>
        <v>M</v>
      </c>
      <c r="Y68" s="67" t="s">
        <v>386</v>
      </c>
      <c r="Z68" s="72" t="s">
        <v>184</v>
      </c>
      <c r="AA68" s="69">
        <v>6</v>
      </c>
      <c r="AB68" s="69">
        <v>0</v>
      </c>
      <c r="AC68" s="69">
        <f t="shared" ref="AC68:AC72" si="10">AA68-AB68</f>
        <v>6</v>
      </c>
      <c r="AD68" s="68">
        <f t="shared" ref="AD68:AD72" si="11">IF(W68-AC68&gt;0.1,W68-AC68,IF(W68-AC68&lt;=0.1,0.1))</f>
        <v>4.0800000000000018</v>
      </c>
      <c r="AE68" s="71" t="str">
        <f t="shared" si="7"/>
        <v>B</v>
      </c>
      <c r="AF68" s="72" t="s">
        <v>184</v>
      </c>
      <c r="AG68" s="72" t="s">
        <v>184</v>
      </c>
      <c r="AH68" s="72" t="s">
        <v>184</v>
      </c>
      <c r="AI68" s="72" t="s">
        <v>184</v>
      </c>
      <c r="AJ68" s="72" t="s">
        <v>184</v>
      </c>
      <c r="AK68" s="72" t="s">
        <v>184</v>
      </c>
      <c r="AL68" s="72" t="s">
        <v>184</v>
      </c>
      <c r="AM68" s="72" t="s">
        <v>184</v>
      </c>
      <c r="AN68" s="72" t="s">
        <v>184</v>
      </c>
      <c r="AO68" s="72" t="s">
        <v>184</v>
      </c>
      <c r="AP68" s="72" t="s">
        <v>184</v>
      </c>
      <c r="AQ68" s="72" t="s">
        <v>184</v>
      </c>
      <c r="AR68" s="72" t="s">
        <v>184</v>
      </c>
      <c r="AS68" s="73" t="s">
        <v>407</v>
      </c>
      <c r="AT68" s="73" t="s">
        <v>176</v>
      </c>
      <c r="AU68" s="73" t="s">
        <v>213</v>
      </c>
    </row>
    <row r="69" spans="1:47" ht="295.89999999999998" customHeight="1" x14ac:dyDescent="0.25">
      <c r="A69" s="61">
        <v>66</v>
      </c>
      <c r="B69" s="70" t="s">
        <v>222</v>
      </c>
      <c r="C69" s="63" t="s">
        <v>270</v>
      </c>
      <c r="D69" s="64" t="s">
        <v>203</v>
      </c>
      <c r="E69" s="64" t="s">
        <v>126</v>
      </c>
      <c r="F69" s="63" t="s">
        <v>125</v>
      </c>
      <c r="G69" s="63" t="s">
        <v>125</v>
      </c>
      <c r="H69" s="63" t="s">
        <v>125</v>
      </c>
      <c r="I69" s="65" t="s">
        <v>133</v>
      </c>
      <c r="J69" s="66" t="s">
        <v>127</v>
      </c>
      <c r="K69" s="66" t="s">
        <v>127</v>
      </c>
      <c r="L69" s="60" t="s">
        <v>236</v>
      </c>
      <c r="M69" s="67" t="s">
        <v>323</v>
      </c>
      <c r="N69" s="74">
        <v>3</v>
      </c>
      <c r="O69" s="69">
        <v>1</v>
      </c>
      <c r="P69" s="69">
        <v>3</v>
      </c>
      <c r="Q69" s="69">
        <v>1</v>
      </c>
      <c r="R69" s="69">
        <v>1</v>
      </c>
      <c r="S69" s="69">
        <f t="shared" ref="S69:S72" si="12">(N69*N$1)+(O69*O$1)+(P69*P$1)+(Q69*Q$1)+(R69*R$1)</f>
        <v>2.1</v>
      </c>
      <c r="T69" s="69">
        <v>2</v>
      </c>
      <c r="U69" s="69">
        <v>3</v>
      </c>
      <c r="V69" s="69">
        <f t="shared" si="8"/>
        <v>2.5999999999999996</v>
      </c>
      <c r="W69" s="70">
        <f t="shared" si="9"/>
        <v>5.4599999999999991</v>
      </c>
      <c r="X69" s="71" t="str">
        <f t="shared" ref="X69:X72" si="13">IF(W69="","",IF(W69&gt;16,"A",IF(W69&gt;5,"M",IF(W69&gt;2,"B","R"))))</f>
        <v>M</v>
      </c>
      <c r="Y69" s="67" t="s">
        <v>388</v>
      </c>
      <c r="Z69" s="72" t="s">
        <v>184</v>
      </c>
      <c r="AA69" s="69">
        <v>5</v>
      </c>
      <c r="AB69" s="69">
        <v>0</v>
      </c>
      <c r="AC69" s="69">
        <f t="shared" si="10"/>
        <v>5</v>
      </c>
      <c r="AD69" s="68">
        <f t="shared" si="11"/>
        <v>0.45999999999999908</v>
      </c>
      <c r="AE69" s="71" t="str">
        <f t="shared" ref="AE69:AE72" si="14">IF(AD69="","",IF(AD69&gt;16,"A",IF(AD69&gt;5,"M",IF(AD69&gt;2,"B","R"))))</f>
        <v>R</v>
      </c>
      <c r="AF69" s="72" t="s">
        <v>184</v>
      </c>
      <c r="AG69" s="72" t="s">
        <v>184</v>
      </c>
      <c r="AH69" s="72" t="s">
        <v>184</v>
      </c>
      <c r="AI69" s="72" t="s">
        <v>184</v>
      </c>
      <c r="AJ69" s="72" t="s">
        <v>184</v>
      </c>
      <c r="AK69" s="72" t="s">
        <v>184</v>
      </c>
      <c r="AL69" s="72" t="s">
        <v>184</v>
      </c>
      <c r="AM69" s="72" t="s">
        <v>184</v>
      </c>
      <c r="AN69" s="72" t="s">
        <v>184</v>
      </c>
      <c r="AO69" s="72" t="s">
        <v>184</v>
      </c>
      <c r="AP69" s="72" t="s">
        <v>184</v>
      </c>
      <c r="AQ69" s="72" t="s">
        <v>184</v>
      </c>
      <c r="AR69" s="72" t="s">
        <v>184</v>
      </c>
      <c r="AS69" s="73"/>
      <c r="AT69" s="73"/>
      <c r="AU69" s="73"/>
    </row>
    <row r="70" spans="1:47" ht="292.14999999999998" customHeight="1" x14ac:dyDescent="0.25">
      <c r="A70" s="61">
        <v>67</v>
      </c>
      <c r="B70" s="70" t="s">
        <v>222</v>
      </c>
      <c r="C70" s="63" t="s">
        <v>202</v>
      </c>
      <c r="D70" s="64" t="s">
        <v>203</v>
      </c>
      <c r="E70" s="64" t="s">
        <v>126</v>
      </c>
      <c r="F70" s="63" t="s">
        <v>125</v>
      </c>
      <c r="G70" s="63" t="s">
        <v>125</v>
      </c>
      <c r="H70" s="63" t="s">
        <v>125</v>
      </c>
      <c r="I70" s="65" t="s">
        <v>133</v>
      </c>
      <c r="J70" s="66" t="s">
        <v>127</v>
      </c>
      <c r="K70" s="66" t="s">
        <v>127</v>
      </c>
      <c r="L70" s="60" t="s">
        <v>230</v>
      </c>
      <c r="M70" s="67" t="s">
        <v>324</v>
      </c>
      <c r="N70" s="74">
        <v>3</v>
      </c>
      <c r="O70" s="69">
        <v>1</v>
      </c>
      <c r="P70" s="69">
        <v>3</v>
      </c>
      <c r="Q70" s="69">
        <v>1</v>
      </c>
      <c r="R70" s="69">
        <v>1</v>
      </c>
      <c r="S70" s="69">
        <f t="shared" si="12"/>
        <v>2.1</v>
      </c>
      <c r="T70" s="69">
        <v>2</v>
      </c>
      <c r="U70" s="69">
        <v>3</v>
      </c>
      <c r="V70" s="69">
        <f t="shared" si="8"/>
        <v>2.5999999999999996</v>
      </c>
      <c r="W70" s="70">
        <f t="shared" si="9"/>
        <v>5.4599999999999991</v>
      </c>
      <c r="X70" s="71" t="str">
        <f t="shared" si="13"/>
        <v>M</v>
      </c>
      <c r="Y70" s="67" t="s">
        <v>388</v>
      </c>
      <c r="Z70" s="72" t="s">
        <v>184</v>
      </c>
      <c r="AA70" s="69">
        <v>5</v>
      </c>
      <c r="AB70" s="69">
        <v>0</v>
      </c>
      <c r="AC70" s="69">
        <f t="shared" si="10"/>
        <v>5</v>
      </c>
      <c r="AD70" s="68">
        <f t="shared" si="11"/>
        <v>0.45999999999999908</v>
      </c>
      <c r="AE70" s="71" t="str">
        <f t="shared" si="14"/>
        <v>R</v>
      </c>
      <c r="AF70" s="72" t="s">
        <v>184</v>
      </c>
      <c r="AG70" s="72" t="s">
        <v>184</v>
      </c>
      <c r="AH70" s="72" t="s">
        <v>184</v>
      </c>
      <c r="AI70" s="72" t="s">
        <v>184</v>
      </c>
      <c r="AJ70" s="72" t="s">
        <v>184</v>
      </c>
      <c r="AK70" s="72" t="s">
        <v>184</v>
      </c>
      <c r="AL70" s="72" t="s">
        <v>184</v>
      </c>
      <c r="AM70" s="72" t="s">
        <v>184</v>
      </c>
      <c r="AN70" s="72" t="s">
        <v>184</v>
      </c>
      <c r="AO70" s="72" t="s">
        <v>184</v>
      </c>
      <c r="AP70" s="72" t="s">
        <v>184</v>
      </c>
      <c r="AQ70" s="72" t="s">
        <v>184</v>
      </c>
      <c r="AR70" s="72" t="s">
        <v>184</v>
      </c>
      <c r="AS70" s="73"/>
      <c r="AT70" s="73"/>
      <c r="AU70" s="73"/>
    </row>
    <row r="71" spans="1:47" ht="303.39999999999998" customHeight="1" x14ac:dyDescent="0.25">
      <c r="A71" s="61">
        <v>68</v>
      </c>
      <c r="B71" s="70" t="s">
        <v>271</v>
      </c>
      <c r="C71" s="63" t="s">
        <v>272</v>
      </c>
      <c r="D71" s="64" t="s">
        <v>207</v>
      </c>
      <c r="E71" s="63" t="s">
        <v>126</v>
      </c>
      <c r="F71" s="63" t="s">
        <v>125</v>
      </c>
      <c r="G71" s="63" t="s">
        <v>125</v>
      </c>
      <c r="H71" s="63" t="s">
        <v>125</v>
      </c>
      <c r="I71" s="65" t="s">
        <v>127</v>
      </c>
      <c r="J71" s="66" t="s">
        <v>127</v>
      </c>
      <c r="K71" s="66" t="s">
        <v>127</v>
      </c>
      <c r="L71" s="60" t="s">
        <v>236</v>
      </c>
      <c r="M71" s="67" t="s">
        <v>325</v>
      </c>
      <c r="N71" s="74">
        <v>3</v>
      </c>
      <c r="O71" s="69">
        <v>1</v>
      </c>
      <c r="P71" s="69">
        <v>3</v>
      </c>
      <c r="Q71" s="69">
        <v>1</v>
      </c>
      <c r="R71" s="69">
        <v>1</v>
      </c>
      <c r="S71" s="69">
        <f t="shared" si="12"/>
        <v>2.1</v>
      </c>
      <c r="T71" s="69">
        <v>2</v>
      </c>
      <c r="U71" s="69">
        <v>3</v>
      </c>
      <c r="V71" s="69">
        <f t="shared" si="8"/>
        <v>2.5999999999999996</v>
      </c>
      <c r="W71" s="70">
        <f t="shared" si="9"/>
        <v>5.4599999999999991</v>
      </c>
      <c r="X71" s="71" t="str">
        <f t="shared" si="13"/>
        <v>M</v>
      </c>
      <c r="Y71" s="67" t="s">
        <v>389</v>
      </c>
      <c r="Z71" s="72" t="s">
        <v>184</v>
      </c>
      <c r="AA71" s="69">
        <v>5</v>
      </c>
      <c r="AB71" s="69">
        <v>0</v>
      </c>
      <c r="AC71" s="69">
        <f t="shared" si="10"/>
        <v>5</v>
      </c>
      <c r="AD71" s="68">
        <f t="shared" si="11"/>
        <v>0.45999999999999908</v>
      </c>
      <c r="AE71" s="71" t="str">
        <f t="shared" si="14"/>
        <v>R</v>
      </c>
      <c r="AF71" s="72" t="s">
        <v>184</v>
      </c>
      <c r="AG71" s="72" t="s">
        <v>184</v>
      </c>
      <c r="AH71" s="72" t="s">
        <v>184</v>
      </c>
      <c r="AI71" s="72" t="s">
        <v>184</v>
      </c>
      <c r="AJ71" s="72" t="s">
        <v>184</v>
      </c>
      <c r="AK71" s="72" t="s">
        <v>184</v>
      </c>
      <c r="AL71" s="72" t="s">
        <v>184</v>
      </c>
      <c r="AM71" s="72" t="s">
        <v>184</v>
      </c>
      <c r="AN71" s="72" t="s">
        <v>184</v>
      </c>
      <c r="AO71" s="72" t="s">
        <v>184</v>
      </c>
      <c r="AP71" s="72" t="s">
        <v>184</v>
      </c>
      <c r="AQ71" s="72" t="s">
        <v>184</v>
      </c>
      <c r="AR71" s="72" t="s">
        <v>184</v>
      </c>
      <c r="AS71" s="73"/>
      <c r="AT71" s="73"/>
      <c r="AU71" s="73"/>
    </row>
    <row r="72" spans="1:47" ht="292.14999999999998" customHeight="1" x14ac:dyDescent="0.25">
      <c r="A72" s="61">
        <v>69</v>
      </c>
      <c r="B72" s="70" t="s">
        <v>271</v>
      </c>
      <c r="C72" s="63" t="s">
        <v>273</v>
      </c>
      <c r="D72" s="64" t="s">
        <v>203</v>
      </c>
      <c r="E72" s="64" t="s">
        <v>126</v>
      </c>
      <c r="F72" s="63" t="s">
        <v>125</v>
      </c>
      <c r="G72" s="63" t="s">
        <v>125</v>
      </c>
      <c r="H72" s="63" t="s">
        <v>125</v>
      </c>
      <c r="I72" s="65" t="s">
        <v>127</v>
      </c>
      <c r="J72" s="66" t="s">
        <v>127</v>
      </c>
      <c r="K72" s="66" t="s">
        <v>127</v>
      </c>
      <c r="L72" s="60" t="s">
        <v>236</v>
      </c>
      <c r="M72" s="67" t="s">
        <v>326</v>
      </c>
      <c r="N72" s="74">
        <v>3</v>
      </c>
      <c r="O72" s="69">
        <v>1</v>
      </c>
      <c r="P72" s="69">
        <v>3</v>
      </c>
      <c r="Q72" s="69">
        <v>1</v>
      </c>
      <c r="R72" s="69">
        <v>1</v>
      </c>
      <c r="S72" s="69">
        <f t="shared" si="12"/>
        <v>2.1</v>
      </c>
      <c r="T72" s="69">
        <v>2</v>
      </c>
      <c r="U72" s="69">
        <v>3</v>
      </c>
      <c r="V72" s="69">
        <f t="shared" si="8"/>
        <v>2.5999999999999996</v>
      </c>
      <c r="W72" s="70">
        <f t="shared" si="9"/>
        <v>5.4599999999999991</v>
      </c>
      <c r="X72" s="71" t="str">
        <f t="shared" si="13"/>
        <v>M</v>
      </c>
      <c r="Y72" s="67" t="s">
        <v>388</v>
      </c>
      <c r="Z72" s="72" t="s">
        <v>184</v>
      </c>
      <c r="AA72" s="69">
        <v>5</v>
      </c>
      <c r="AB72" s="69">
        <v>0</v>
      </c>
      <c r="AC72" s="69">
        <f t="shared" si="10"/>
        <v>5</v>
      </c>
      <c r="AD72" s="68">
        <f t="shared" si="11"/>
        <v>0.45999999999999908</v>
      </c>
      <c r="AE72" s="71" t="str">
        <f t="shared" si="14"/>
        <v>R</v>
      </c>
      <c r="AF72" s="72" t="s">
        <v>184</v>
      </c>
      <c r="AG72" s="72" t="s">
        <v>184</v>
      </c>
      <c r="AH72" s="72" t="s">
        <v>184</v>
      </c>
      <c r="AI72" s="72" t="s">
        <v>184</v>
      </c>
      <c r="AJ72" s="72" t="s">
        <v>184</v>
      </c>
      <c r="AK72" s="72" t="s">
        <v>184</v>
      </c>
      <c r="AL72" s="72" t="s">
        <v>184</v>
      </c>
      <c r="AM72" s="72" t="s">
        <v>184</v>
      </c>
      <c r="AN72" s="72" t="s">
        <v>184</v>
      </c>
      <c r="AO72" s="72" t="s">
        <v>184</v>
      </c>
      <c r="AP72" s="72" t="s">
        <v>184</v>
      </c>
      <c r="AQ72" s="72" t="s">
        <v>184</v>
      </c>
      <c r="AR72" s="72" t="s">
        <v>184</v>
      </c>
      <c r="AS72" s="73"/>
      <c r="AT72" s="73"/>
      <c r="AU72" s="73"/>
    </row>
  </sheetData>
  <autoFilter ref="A1:AU72" xr:uid="{00000000-0001-0000-0000-000000000000}"/>
  <mergeCells count="4">
    <mergeCell ref="AH2:AR2"/>
    <mergeCell ref="A2:M2"/>
    <mergeCell ref="AS2:AU2"/>
    <mergeCell ref="N2:AG2"/>
  </mergeCells>
  <conditionalFormatting sqref="AD3:AD1048576">
    <cfRule type="colorScale" priority="546">
      <colorScale>
        <cfvo type="min"/>
        <cfvo type="percentile" val="50"/>
        <cfvo type="max"/>
        <color rgb="FF63BE7B"/>
        <color rgb="FFFFEB84"/>
        <color rgb="FFF8696B"/>
      </colorScale>
    </cfRule>
  </conditionalFormatting>
  <conditionalFormatting sqref="AD3:AD1048576 AD1">
    <cfRule type="colorScale" priority="529">
      <colorScale>
        <cfvo type="min"/>
        <cfvo type="percentile" val="50"/>
        <cfvo type="max"/>
        <color rgb="FF63BE7B"/>
        <color rgb="FFFFEB84"/>
        <color rgb="FFF8696B"/>
      </colorScale>
    </cfRule>
  </conditionalFormatting>
  <conditionalFormatting sqref="AD73:AD1048576">
    <cfRule type="colorScale" priority="518">
      <colorScale>
        <cfvo type="min"/>
        <cfvo type="percentile" val="50"/>
        <cfvo type="max"/>
        <color rgb="FF63BE7B"/>
        <color rgb="FFFFEB84"/>
        <color rgb="FFF8696B"/>
      </colorScale>
    </cfRule>
  </conditionalFormatting>
  <conditionalFormatting sqref="AH3:AI3 AE73:AE1048576 AH73:AJ1048576 AE3">
    <cfRule type="colorScale" priority="772">
      <colorScale>
        <cfvo type="min"/>
        <cfvo type="percentile" val="50"/>
        <cfvo type="max"/>
        <color rgb="FF63BE7B"/>
        <color rgb="FFFFEB84"/>
        <color rgb="FFF8696B"/>
      </colorScale>
    </cfRule>
  </conditionalFormatting>
  <conditionalFormatting sqref="AD46:AD1048576">
    <cfRule type="colorScale" priority="41">
      <colorScale>
        <cfvo type="min"/>
        <cfvo type="percentile" val="50"/>
        <cfvo type="max"/>
        <color rgb="FF63BE7B"/>
        <color rgb="FFFFEB84"/>
        <color rgb="FFF8696B"/>
      </colorScale>
    </cfRule>
  </conditionalFormatting>
  <conditionalFormatting sqref="AD46:AD1048576">
    <cfRule type="colorScale" priority="2338">
      <colorScale>
        <cfvo type="min"/>
        <cfvo type="percentile" val="50"/>
        <cfvo type="max"/>
        <color rgb="FF63BE7B"/>
        <color rgb="FFFFEB84"/>
        <color rgb="FFF8696B"/>
      </colorScale>
    </cfRule>
  </conditionalFormatting>
  <conditionalFormatting sqref="AD46:AD1048576">
    <cfRule type="colorScale" priority="2345">
      <colorScale>
        <cfvo type="min"/>
        <cfvo type="percentile" val="50"/>
        <cfvo type="max"/>
        <color rgb="FF63BE7B"/>
        <color rgb="FFFFEB84"/>
        <color rgb="FFF8696B"/>
      </colorScale>
    </cfRule>
  </conditionalFormatting>
  <conditionalFormatting sqref="AD46:AD1048576">
    <cfRule type="colorScale" priority="2356">
      <colorScale>
        <cfvo type="min"/>
        <cfvo type="percentile" val="50"/>
        <cfvo type="max"/>
        <color rgb="FF63BE7B"/>
        <color rgb="FFFFEB84"/>
        <color rgb="FFF8696B"/>
      </colorScale>
    </cfRule>
  </conditionalFormatting>
  <conditionalFormatting sqref="AD4:AD72">
    <cfRule type="colorScale" priority="1">
      <colorScale>
        <cfvo type="min"/>
        <cfvo type="percentile" val="50"/>
        <cfvo type="max"/>
        <color rgb="FF63BE7B"/>
        <color rgb="FFFFEB84"/>
        <color rgb="FFF8696B"/>
      </colorScale>
    </cfRule>
  </conditionalFormatting>
  <conditionalFormatting sqref="AD46:AD72">
    <cfRule type="colorScale" priority="3002">
      <colorScale>
        <cfvo type="min"/>
        <cfvo type="percentile" val="50"/>
        <cfvo type="max"/>
        <color rgb="FF63BE7B"/>
        <color rgb="FFFFEB84"/>
        <color rgb="FFF8696B"/>
      </colorScale>
    </cfRule>
  </conditionalFormatting>
  <conditionalFormatting sqref="X4:X72">
    <cfRule type="colorScale" priority="7">
      <colorScale>
        <cfvo type="min"/>
        <cfvo type="percentile" val="50"/>
        <cfvo type="max"/>
        <color rgb="FF63BE7B"/>
        <color rgb="FFFFEB84"/>
        <color rgb="FFF8696B"/>
      </colorScale>
    </cfRule>
  </conditionalFormatting>
  <conditionalFormatting sqref="X4:X72">
    <cfRule type="colorScale" priority="3006">
      <colorScale>
        <cfvo type="min"/>
        <cfvo type="percentile" val="50"/>
        <cfvo type="max"/>
        <color rgb="FF008000"/>
        <color rgb="FFFFEB84"/>
        <color rgb="FFFF0000"/>
      </colorScale>
    </cfRule>
  </conditionalFormatting>
  <conditionalFormatting sqref="AD1:AD1048576">
    <cfRule type="colorScale" priority="10">
      <colorScale>
        <cfvo type="min"/>
        <cfvo type="percentile" val="50"/>
        <cfvo type="max"/>
        <color rgb="FF63BE7B"/>
        <color rgb="FFFFEB84"/>
        <color rgb="FFF8696B"/>
      </colorScale>
    </cfRule>
  </conditionalFormatting>
  <conditionalFormatting sqref="X1:X1048576">
    <cfRule type="colorScale" priority="9">
      <colorScale>
        <cfvo type="min"/>
        <cfvo type="percentile" val="50"/>
        <cfvo type="max"/>
        <color rgb="FF63BE7B"/>
        <color rgb="FFFFEB84"/>
        <color rgb="FFF8696B"/>
      </colorScale>
    </cfRule>
  </conditionalFormatting>
  <conditionalFormatting sqref="W4:W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63BE7B"/>
        <color rgb="FFFFEB84"/>
        <color rgb="FFF8696B"/>
      </colorScale>
    </cfRule>
  </conditionalFormatting>
  <conditionalFormatting sqref="AE4:AE72">
    <cfRule type="colorScale" priority="5">
      <colorScale>
        <cfvo type="min"/>
        <cfvo type="percentile" val="50"/>
        <cfvo type="max"/>
        <color rgb="FF008000"/>
        <color rgb="FFFFEB84"/>
        <color rgb="FFFF0000"/>
      </colorScale>
    </cfRule>
  </conditionalFormatting>
  <conditionalFormatting sqref="AE4:AE72">
    <cfRule type="colorScale" priority="4">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8" scale="40"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topLeftCell="H1" zoomScaleNormal="100" workbookViewId="0">
      <selection activeCell="H7" sqref="H7"/>
    </sheetView>
  </sheetViews>
  <sheetFormatPr defaultColWidth="8.7109375" defaultRowHeight="15" x14ac:dyDescent="0.25"/>
  <cols>
    <col min="1" max="1" width="18.42578125" style="48" customWidth="1"/>
    <col min="2" max="2" width="43.140625" style="48" customWidth="1"/>
    <col min="3" max="3" width="8.7109375" style="48"/>
    <col min="4" max="4" width="22" style="48" customWidth="1"/>
    <col min="5" max="5" width="41.42578125" style="48" customWidth="1"/>
    <col min="6" max="7" width="8.7109375" style="48"/>
    <col min="8" max="8" width="46" style="48" customWidth="1"/>
    <col min="9" max="9" width="12.28515625" style="48" customWidth="1"/>
    <col min="10" max="10" width="36.7109375" style="48" customWidth="1"/>
    <col min="11" max="11" width="36.42578125" style="48" customWidth="1"/>
    <col min="12" max="12" width="8.7109375" style="48"/>
    <col min="13" max="13" width="35.7109375" style="48" customWidth="1"/>
    <col min="14" max="14" width="11.7109375" style="48" customWidth="1"/>
    <col min="15" max="15" width="16.7109375" style="48" customWidth="1"/>
    <col min="16" max="16384" width="8.7109375" style="48"/>
  </cols>
  <sheetData>
    <row r="1" spans="1:15" ht="18.75" x14ac:dyDescent="0.25">
      <c r="A1" s="116" t="s">
        <v>41</v>
      </c>
      <c r="B1" s="116"/>
      <c r="D1" s="116" t="s">
        <v>66</v>
      </c>
      <c r="E1" s="116"/>
      <c r="G1" s="116" t="s">
        <v>39</v>
      </c>
      <c r="H1" s="116"/>
      <c r="J1" s="116" t="s">
        <v>29</v>
      </c>
      <c r="K1" s="116"/>
      <c r="M1" s="116" t="s">
        <v>431</v>
      </c>
      <c r="N1" s="116"/>
      <c r="O1" s="116"/>
    </row>
    <row r="2" spans="1:15" x14ac:dyDescent="0.25">
      <c r="A2" s="49"/>
      <c r="B2" s="49"/>
      <c r="D2" s="49"/>
      <c r="E2" s="49"/>
      <c r="G2" s="49"/>
      <c r="H2" s="49"/>
      <c r="J2" s="49"/>
      <c r="K2" s="49"/>
      <c r="M2" s="49"/>
      <c r="N2" s="49"/>
      <c r="O2" s="49"/>
    </row>
    <row r="3" spans="1:15" ht="19.899999999999999" customHeight="1" x14ac:dyDescent="0.25">
      <c r="A3" s="117" t="s">
        <v>40</v>
      </c>
      <c r="B3" s="117"/>
      <c r="D3" s="117" t="s">
        <v>67</v>
      </c>
      <c r="E3" s="117"/>
      <c r="G3" s="113" t="s">
        <v>43</v>
      </c>
      <c r="H3" s="114"/>
      <c r="J3" s="113" t="s">
        <v>341</v>
      </c>
      <c r="K3" s="114"/>
      <c r="M3" s="14" t="s">
        <v>47</v>
      </c>
      <c r="N3" s="14" t="s">
        <v>48</v>
      </c>
      <c r="O3" s="14" t="s">
        <v>1</v>
      </c>
    </row>
    <row r="4" spans="1:15" ht="24.4" customHeight="1" x14ac:dyDescent="0.25">
      <c r="A4" s="17">
        <v>0.4</v>
      </c>
      <c r="B4" s="3" t="s">
        <v>413</v>
      </c>
      <c r="D4" s="17">
        <v>0.4</v>
      </c>
      <c r="E4" s="3" t="s">
        <v>68</v>
      </c>
      <c r="J4" s="12" t="s">
        <v>44</v>
      </c>
      <c r="K4" s="12" t="s">
        <v>45</v>
      </c>
      <c r="M4" s="15" t="s">
        <v>49</v>
      </c>
      <c r="N4" s="13" t="s">
        <v>50</v>
      </c>
      <c r="O4" s="13" t="s">
        <v>51</v>
      </c>
    </row>
    <row r="5" spans="1:15" ht="87" customHeight="1" x14ac:dyDescent="0.25">
      <c r="A5" s="17">
        <v>0.15</v>
      </c>
      <c r="B5" s="3" t="s">
        <v>23</v>
      </c>
      <c r="D5" s="17">
        <v>0.6</v>
      </c>
      <c r="E5" s="3" t="s">
        <v>69</v>
      </c>
      <c r="J5" s="1" t="s">
        <v>338</v>
      </c>
      <c r="K5" s="115" t="s">
        <v>46</v>
      </c>
      <c r="M5" s="16" t="s">
        <v>411</v>
      </c>
      <c r="N5" s="13" t="s">
        <v>52</v>
      </c>
      <c r="O5" s="13" t="s">
        <v>53</v>
      </c>
    </row>
    <row r="6" spans="1:15" ht="52.15" customHeight="1" x14ac:dyDescent="0.25">
      <c r="A6" s="17">
        <v>0.2</v>
      </c>
      <c r="B6" s="19" t="s">
        <v>334</v>
      </c>
      <c r="D6" s="20">
        <f>D4+D5</f>
        <v>1</v>
      </c>
      <c r="E6" s="18" t="s">
        <v>70</v>
      </c>
      <c r="J6" s="1" t="s">
        <v>339</v>
      </c>
      <c r="K6" s="115"/>
      <c r="M6" s="15" t="s">
        <v>412</v>
      </c>
      <c r="N6" s="13" t="s">
        <v>54</v>
      </c>
      <c r="O6" s="13" t="s">
        <v>55</v>
      </c>
    </row>
    <row r="7" spans="1:15" ht="39.4" customHeight="1" x14ac:dyDescent="0.25">
      <c r="A7" s="17">
        <v>0.15</v>
      </c>
      <c r="B7" s="3" t="s">
        <v>333</v>
      </c>
      <c r="D7" s="57"/>
      <c r="E7" s="58"/>
      <c r="J7" s="1" t="s">
        <v>346</v>
      </c>
      <c r="K7" s="115"/>
      <c r="M7" s="15" t="s">
        <v>410</v>
      </c>
      <c r="N7" s="13" t="s">
        <v>56</v>
      </c>
      <c r="O7" s="13" t="s">
        <v>57</v>
      </c>
    </row>
    <row r="8" spans="1:15" ht="36" customHeight="1" x14ac:dyDescent="0.25">
      <c r="A8" s="17">
        <v>0.1</v>
      </c>
      <c r="B8" s="3" t="s">
        <v>337</v>
      </c>
      <c r="D8" s="6" t="s">
        <v>42</v>
      </c>
      <c r="E8" s="7" t="s">
        <v>68</v>
      </c>
      <c r="J8" s="1" t="s">
        <v>340</v>
      </c>
      <c r="K8" s="115"/>
      <c r="M8" s="87"/>
      <c r="N8" s="88"/>
      <c r="O8" s="88"/>
    </row>
    <row r="9" spans="1:15" ht="24" customHeight="1" x14ac:dyDescent="0.25">
      <c r="A9" s="20">
        <f>SUM(A2:A8)</f>
        <v>1</v>
      </c>
      <c r="B9" s="18" t="s">
        <v>70</v>
      </c>
      <c r="D9" s="8">
        <v>1</v>
      </c>
      <c r="E9" s="19" t="s">
        <v>71</v>
      </c>
      <c r="J9" s="21"/>
      <c r="K9" s="22"/>
      <c r="M9" s="87"/>
      <c r="N9" s="88"/>
      <c r="O9" s="88"/>
    </row>
    <row r="10" spans="1:15" ht="38.65" customHeight="1" x14ac:dyDescent="0.25">
      <c r="D10" s="8">
        <v>2</v>
      </c>
      <c r="E10" s="19" t="s">
        <v>72</v>
      </c>
      <c r="J10" s="113" t="s">
        <v>89</v>
      </c>
      <c r="K10" s="114"/>
    </row>
    <row r="11" spans="1:15" ht="45" x14ac:dyDescent="0.25">
      <c r="A11" s="6" t="s">
        <v>42</v>
      </c>
      <c r="B11" s="7" t="s">
        <v>413</v>
      </c>
      <c r="D11" s="8">
        <v>3</v>
      </c>
      <c r="E11" s="19" t="s">
        <v>73</v>
      </c>
      <c r="J11" s="1" t="s">
        <v>91</v>
      </c>
      <c r="K11" s="14">
        <v>3</v>
      </c>
    </row>
    <row r="12" spans="1:15" ht="30" x14ac:dyDescent="0.25">
      <c r="A12" s="9">
        <v>1</v>
      </c>
      <c r="B12" s="10" t="s">
        <v>335</v>
      </c>
      <c r="D12" s="8">
        <v>4</v>
      </c>
      <c r="E12" s="19" t="s">
        <v>74</v>
      </c>
      <c r="J12" s="2" t="s">
        <v>92</v>
      </c>
      <c r="K12" s="14">
        <v>2</v>
      </c>
    </row>
    <row r="13" spans="1:15" ht="30" x14ac:dyDescent="0.25">
      <c r="A13" s="9">
        <v>3</v>
      </c>
      <c r="B13" s="10" t="s">
        <v>336</v>
      </c>
      <c r="D13" s="8">
        <v>5</v>
      </c>
      <c r="E13" s="19" t="s">
        <v>75</v>
      </c>
      <c r="J13" s="2" t="s">
        <v>93</v>
      </c>
      <c r="K13" s="14">
        <v>1</v>
      </c>
    </row>
    <row r="14" spans="1:15" ht="33" customHeight="1" x14ac:dyDescent="0.25">
      <c r="A14" s="9">
        <v>5</v>
      </c>
      <c r="B14" s="10" t="s">
        <v>329</v>
      </c>
      <c r="J14" s="1" t="s">
        <v>94</v>
      </c>
      <c r="K14" s="14">
        <v>2</v>
      </c>
    </row>
    <row r="15" spans="1:15" ht="36" customHeight="1" x14ac:dyDescent="0.25">
      <c r="D15" s="6" t="s">
        <v>42</v>
      </c>
      <c r="E15" s="7" t="s">
        <v>69</v>
      </c>
    </row>
    <row r="16" spans="1:15" ht="34.15" customHeight="1" x14ac:dyDescent="0.25">
      <c r="A16" s="11" t="s">
        <v>42</v>
      </c>
      <c r="B16" s="7" t="s">
        <v>23</v>
      </c>
      <c r="D16" s="8">
        <v>1</v>
      </c>
      <c r="E16" s="19" t="s">
        <v>71</v>
      </c>
    </row>
    <row r="17" spans="1:9" ht="45" x14ac:dyDescent="0.25">
      <c r="A17" s="52">
        <v>1</v>
      </c>
      <c r="B17" s="56" t="s">
        <v>330</v>
      </c>
      <c r="D17" s="8">
        <v>2</v>
      </c>
      <c r="E17" s="19" t="s">
        <v>76</v>
      </c>
    </row>
    <row r="18" spans="1:9" ht="75" x14ac:dyDescent="0.25">
      <c r="A18" s="52">
        <v>3</v>
      </c>
      <c r="B18" s="56" t="s">
        <v>331</v>
      </c>
      <c r="D18" s="8">
        <v>3</v>
      </c>
      <c r="E18" s="19" t="s">
        <v>77</v>
      </c>
    </row>
    <row r="19" spans="1:9" ht="45" x14ac:dyDescent="0.25">
      <c r="A19" s="52">
        <v>5</v>
      </c>
      <c r="B19" s="56" t="s">
        <v>332</v>
      </c>
      <c r="D19" s="8">
        <v>4</v>
      </c>
      <c r="E19" s="19" t="s">
        <v>78</v>
      </c>
    </row>
    <row r="20" spans="1:9" ht="60" x14ac:dyDescent="0.25">
      <c r="D20" s="8">
        <v>5</v>
      </c>
      <c r="E20" s="19" t="s">
        <v>79</v>
      </c>
    </row>
    <row r="21" spans="1:9" ht="30" x14ac:dyDescent="0.25">
      <c r="A21" s="11" t="s">
        <v>42</v>
      </c>
      <c r="B21" s="7" t="s">
        <v>334</v>
      </c>
    </row>
    <row r="22" spans="1:9" ht="48.6" customHeight="1" x14ac:dyDescent="0.25">
      <c r="A22" s="53">
        <v>1</v>
      </c>
      <c r="B22" s="56" t="s">
        <v>428</v>
      </c>
    </row>
    <row r="23" spans="1:9" ht="83.45" customHeight="1" x14ac:dyDescent="0.25">
      <c r="A23" s="53">
        <v>3</v>
      </c>
      <c r="B23" s="56" t="s">
        <v>429</v>
      </c>
    </row>
    <row r="24" spans="1:9" ht="63.6" customHeight="1" x14ac:dyDescent="0.25">
      <c r="A24" s="53">
        <v>5</v>
      </c>
      <c r="B24" s="56" t="s">
        <v>430</v>
      </c>
    </row>
    <row r="25" spans="1:9" ht="40.9" customHeight="1" x14ac:dyDescent="0.25"/>
    <row r="26" spans="1:9" ht="29.65" customHeight="1" x14ac:dyDescent="0.25">
      <c r="A26" s="11" t="s">
        <v>42</v>
      </c>
      <c r="B26" s="7" t="s">
        <v>333</v>
      </c>
    </row>
    <row r="27" spans="1:9" ht="62.65" customHeight="1" x14ac:dyDescent="0.25">
      <c r="A27" s="53">
        <v>1</v>
      </c>
      <c r="B27" s="54" t="s">
        <v>26</v>
      </c>
      <c r="H27" s="50"/>
      <c r="I27" s="51"/>
    </row>
    <row r="28" spans="1:9" ht="53.65" customHeight="1" x14ac:dyDescent="0.25">
      <c r="A28" s="53">
        <v>3</v>
      </c>
      <c r="B28" s="54" t="s">
        <v>27</v>
      </c>
      <c r="H28" s="50"/>
      <c r="I28" s="51"/>
    </row>
    <row r="29" spans="1:9" ht="51.4" customHeight="1" x14ac:dyDescent="0.25">
      <c r="A29" s="53">
        <v>5</v>
      </c>
      <c r="B29" s="54" t="s">
        <v>28</v>
      </c>
      <c r="H29" s="50"/>
      <c r="I29" s="51"/>
    </row>
    <row r="30" spans="1:9" ht="53.65" customHeight="1" x14ac:dyDescent="0.25"/>
    <row r="31" spans="1:9" ht="22.15" customHeight="1" x14ac:dyDescent="0.25">
      <c r="A31" s="11" t="s">
        <v>42</v>
      </c>
      <c r="B31" s="7" t="s">
        <v>337</v>
      </c>
      <c r="H31" s="4"/>
      <c r="I31" s="5"/>
    </row>
    <row r="32" spans="1:9" ht="21" customHeight="1" x14ac:dyDescent="0.25">
      <c r="A32" s="53">
        <v>1</v>
      </c>
      <c r="B32" s="54" t="s">
        <v>153</v>
      </c>
      <c r="H32" s="50"/>
      <c r="I32" s="51"/>
    </row>
    <row r="33" spans="1:9" ht="45" customHeight="1" x14ac:dyDescent="0.25">
      <c r="A33" s="53">
        <v>3</v>
      </c>
      <c r="B33" s="55" t="s">
        <v>409</v>
      </c>
      <c r="H33" s="50"/>
      <c r="I33" s="51"/>
    </row>
    <row r="34" spans="1:9" ht="90" x14ac:dyDescent="0.25">
      <c r="A34" s="53">
        <v>5</v>
      </c>
      <c r="B34" s="55" t="s">
        <v>327</v>
      </c>
      <c r="H34" s="50"/>
      <c r="I34" s="51"/>
    </row>
    <row r="36" spans="1:9" ht="18.75" x14ac:dyDescent="0.25">
      <c r="H36" s="4"/>
      <c r="I36" s="5"/>
    </row>
    <row r="37" spans="1:9" x14ac:dyDescent="0.25">
      <c r="H37" s="50"/>
      <c r="I37" s="51"/>
    </row>
    <row r="38" spans="1:9" ht="16.899999999999999" customHeight="1" x14ac:dyDescent="0.25">
      <c r="H38" s="50"/>
      <c r="I38" s="51"/>
    </row>
    <row r="39" spans="1:9" ht="46.15" customHeight="1" x14ac:dyDescent="0.25"/>
    <row r="46" spans="1:9" ht="16.899999999999999" customHeight="1" x14ac:dyDescent="0.25"/>
    <row r="47" spans="1:9" ht="46.9" customHeight="1" x14ac:dyDescent="0.25"/>
  </sheetData>
  <mergeCells count="11">
    <mergeCell ref="J10:K10"/>
    <mergeCell ref="K5:K8"/>
    <mergeCell ref="M1:O1"/>
    <mergeCell ref="A1:B1"/>
    <mergeCell ref="A3:B3"/>
    <mergeCell ref="D1:E1"/>
    <mergeCell ref="D3:E3"/>
    <mergeCell ref="G1:H1"/>
    <mergeCell ref="G3:H3"/>
    <mergeCell ref="J1:K1"/>
    <mergeCell ref="J3:K3"/>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680E7C722683479F2D6621FF644529" ma:contentTypeVersion="10" ma:contentTypeDescription="Creare un nuovo documento." ma:contentTypeScope="" ma:versionID="ea584b7a4ed3d76b4d121104aba57df8">
  <xsd:schema xmlns:xsd="http://www.w3.org/2001/XMLSchema" xmlns:xs="http://www.w3.org/2001/XMLSchema" xmlns:p="http://schemas.microsoft.com/office/2006/metadata/properties" xmlns:ns2="d1300bbe-e3cc-4f60-a043-15aa0fbc3591" xmlns:ns3="f1290c7f-7177-457f-988a-e9e9d1477638" targetNamespace="http://schemas.microsoft.com/office/2006/metadata/properties" ma:root="true" ma:fieldsID="392b345835722d63c40cdaf4abf3b2a4" ns2:_="" ns3:_="">
    <xsd:import namespace="d1300bbe-e3cc-4f60-a043-15aa0fbc3591"/>
    <xsd:import namespace="f1290c7f-7177-457f-988a-e9e9d1477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300bbe-e3cc-4f60-a043-15aa0fbc3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29b8ba4b-628e-46de-ab59-8739b3e678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290c7f-7177-457f-988a-e9e9d147763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8c296ff-0da7-4b1f-9466-be5ddb0acf50}" ma:internalName="TaxCatchAll" ma:showField="CatchAllData" ma:web="f1290c7f-7177-457f-988a-e9e9d14776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290c7f-7177-457f-988a-e9e9d1477638" xsi:nil="true"/>
    <lcf76f155ced4ddcb4097134ff3c332f xmlns="d1300bbe-e3cc-4f60-a043-15aa0fbc359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12B7E7-40DD-4630-B86F-9A705B1C88D5}"/>
</file>

<file path=customXml/itemProps2.xml><?xml version="1.0" encoding="utf-8"?>
<ds:datastoreItem xmlns:ds="http://schemas.openxmlformats.org/officeDocument/2006/customXml" ds:itemID="{B46BFDCB-06CE-4846-9188-9F70B6FBD29E}"/>
</file>

<file path=customXml/itemProps3.xml><?xml version="1.0" encoding="utf-8"?>
<ds:datastoreItem xmlns:ds="http://schemas.openxmlformats.org/officeDocument/2006/customXml" ds:itemID="{5CFD2D35-B299-4A4C-9CAB-7E78006536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Intestazione</vt:lpstr>
      <vt:lpstr>RetiAmbiente</vt:lpstr>
      <vt:lpstr>Guida di valutazione</vt:lpstr>
      <vt:lpstr>RetiAmbiente!Titoli_stampa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Sandro Gallo</cp:lastModifiedBy>
  <cp:lastPrinted>2022-12-15T10:06:48Z</cp:lastPrinted>
  <dcterms:created xsi:type="dcterms:W3CDTF">2013-10-07T21:59:24Z</dcterms:created>
  <dcterms:modified xsi:type="dcterms:W3CDTF">2022-12-15T10:07:44Z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0x01010063680E7C722683479F2D6621FF644529</vt:lpwstr>
  </property>
</Properties>
</file>